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Enrique\Documents\Proyecto 2 - Cuenca Rapel\Bibliografía y herramientas para  Rapel\Bibliografía\Ríos de O'Higgins\"/>
    </mc:Choice>
  </mc:AlternateContent>
  <bookViews>
    <workbookView xWindow="0" yWindow="0" windowWidth="20160" windowHeight="9024" tabRatio="889"/>
  </bookViews>
  <sheets>
    <sheet name="Inicio" sheetId="26" r:id="rId1"/>
    <sheet name="Estaciones y parámetros" sheetId="29" r:id="rId2"/>
    <sheet name="TI10" sheetId="34" state="veryHidden" r:id="rId3"/>
    <sheet name="TI20" sheetId="37" state="veryHidden" r:id="rId4"/>
    <sheet name="TI30" sheetId="36" state="veryHidden" r:id="rId5"/>
    <sheet name="TI40" sheetId="35" state="veryHidden" r:id="rId6"/>
    <sheet name="TI50" sheetId="38" state="veryHidden" r:id="rId7"/>
    <sheet name="CH10" sheetId="30" state="veryHidden" r:id="rId8"/>
    <sheet name="CH20" sheetId="31" state="veryHidden" r:id="rId9"/>
    <sheet name="LT10" sheetId="32" state="veryHidden" r:id="rId10"/>
    <sheet name="CL10" sheetId="33" state="veryHidden" r:id="rId11"/>
    <sheet name="Normas" sheetId="22" state="veryHidden" r:id="rId12"/>
  </sheets>
  <definedNames>
    <definedName name="_par1">LOOKUP(1E+300,Inicio!$K:$K)*ROW(rg)/ROW(rg)</definedName>
    <definedName name="_par1b">LOOKUP(1E+300, INDIRECT("Inicio!$K$1:$K"&amp;MATCH(LOOKUP(1E+300,Inicio!$K:$K),Inicio!$K:$K)-1))*ROW(rg)/ROW(rg)</definedName>
    <definedName name="_par2">LOOKUP(1E+300,Inicio!$L:$L)*ROW(rg)/ROW(rg)</definedName>
    <definedName name="_par2b">LOOKUP(1E+300, INDIRECT("Inicio!$L$1:$L"&amp;MATCH(LOOKUP(1E+300,Inicio!$L:$L),Inicio!$L:$L)-1))*ROW(rg)/ROW(rg)</definedName>
    <definedName name="_par3">LOOKUP(1E+300,Inicio!$M:$M)*ROW(rg)/ROW(rg)</definedName>
    <definedName name="_par3b">LOOKUP(1E+300, INDIRECT("Inicio!$M$1:$M"&amp;MATCH(LOOKUP(1E+300,Inicio!$M:$M),Inicio!$M:$M)-1))*ROW(rg)/ROW(rg)</definedName>
    <definedName name="_par4">LOOKUP(1E+300,Inicio!$N:$N)*ROW(rg)/ROW(rg)</definedName>
    <definedName name="_par4b">LOOKUP(1E+300, INDIRECT("Inicio!$N$1:$N"&amp;MATCH(LOOKUP(1E+300,Inicio!$N:$N),Inicio!$N:$N)-1))*ROW(rg)/ROW(rg)</definedName>
    <definedName name="_par5">LOOKUP(1E+300,Inicio!$O:$O)*ROW(rg)/ROW(rg)</definedName>
    <definedName name="_par5b">LOOKUP(1E+300, INDIRECT("Inicio!$O$1:$O"&amp;MATCH(LOOKUP(1E+300,Inicio!$O:$O),Inicio!$O:$O)-1))*ROW(rg)/ROW(rg)</definedName>
    <definedName name="rg">OFFSET(Inicio!$J$4,,,COUNTA(Inicio!$J:$J)-3)</definedName>
    <definedName name="rga">OFFSET(Inicio!$J$4,,,COUNTA(Inicio!$J:$J)-4)</definedName>
  </definedNames>
  <calcPr calcId="152511"/>
</workbook>
</file>

<file path=xl/calcChain.xml><?xml version="1.0" encoding="utf-8"?>
<calcChain xmlns="http://schemas.openxmlformats.org/spreadsheetml/2006/main">
  <c r="AM45" i="22" l="1"/>
  <c r="AM46" i="22" s="1"/>
  <c r="AM47" i="22" s="1"/>
  <c r="AM48" i="22" s="1"/>
  <c r="AM49" i="22" s="1"/>
  <c r="AM50" i="22" s="1"/>
  <c r="AM51" i="22" s="1"/>
  <c r="AM52" i="22" s="1"/>
  <c r="AM53" i="22" s="1"/>
  <c r="AM54" i="22" s="1"/>
  <c r="AM55" i="22" s="1"/>
  <c r="AM56" i="22" s="1"/>
  <c r="AM57" i="22" s="1"/>
  <c r="AM58" i="22" s="1"/>
  <c r="AM59" i="22" s="1"/>
  <c r="AM60" i="22" s="1"/>
  <c r="AM61" i="22" s="1"/>
  <c r="AM62" i="22" s="1"/>
  <c r="AM63" i="22" s="1"/>
  <c r="AM64" i="22" s="1"/>
  <c r="AM65" i="22" s="1"/>
  <c r="AM66" i="22" s="1"/>
  <c r="AM67" i="22" s="1"/>
  <c r="AM68" i="22" s="1"/>
  <c r="AM69" i="22" s="1"/>
  <c r="AM70" i="22" s="1"/>
  <c r="AM44" i="22"/>
  <c r="U41" i="22"/>
  <c r="V41" i="22" s="1"/>
  <c r="W41" i="22" s="1"/>
  <c r="X41" i="22" s="1"/>
  <c r="Y41" i="22" s="1"/>
  <c r="Z41" i="22" s="1"/>
  <c r="AA41" i="22" s="1"/>
  <c r="AB41" i="22" s="1"/>
  <c r="AC41" i="22" s="1"/>
  <c r="AD41" i="22" s="1"/>
  <c r="AE41" i="22" s="1"/>
  <c r="AF41" i="22" s="1"/>
  <c r="AG41" i="22" s="1"/>
  <c r="AH41" i="22" s="1"/>
  <c r="AI41" i="22" s="1"/>
  <c r="AJ41" i="22" s="1"/>
  <c r="AK41" i="22" s="1"/>
  <c r="AL41" i="22" s="1"/>
  <c r="AM41" i="22" s="1"/>
  <c r="AN41" i="22" s="1"/>
  <c r="AA45" i="22"/>
  <c r="AA46" i="22" s="1"/>
  <c r="AA47" i="22" s="1"/>
  <c r="AA48" i="22" s="1"/>
  <c r="AA49" i="22" s="1"/>
  <c r="AA50" i="22" s="1"/>
  <c r="AA51" i="22" s="1"/>
  <c r="AA52" i="22" s="1"/>
  <c r="AA53" i="22" s="1"/>
  <c r="AA54" i="22" s="1"/>
  <c r="AA55" i="22" s="1"/>
  <c r="AA56" i="22" s="1"/>
  <c r="AA57" i="22" s="1"/>
  <c r="AA58" i="22" s="1"/>
  <c r="AA59" i="22" s="1"/>
  <c r="AA60" i="22" s="1"/>
  <c r="AA61" i="22" s="1"/>
  <c r="AA62" i="22" s="1"/>
  <c r="AA63" i="22" s="1"/>
  <c r="AA64" i="22" s="1"/>
  <c r="M62" i="22"/>
  <c r="L62" i="22"/>
  <c r="K62" i="22"/>
  <c r="J62" i="22"/>
  <c r="I62" i="22"/>
  <c r="H62" i="22"/>
  <c r="G62" i="22"/>
  <c r="F62" i="22"/>
  <c r="E62" i="22"/>
  <c r="M59" i="22"/>
  <c r="L59" i="22"/>
  <c r="K59" i="22"/>
  <c r="J59" i="22"/>
  <c r="I59" i="22"/>
  <c r="H59" i="22"/>
  <c r="G59" i="22"/>
  <c r="F59" i="22"/>
  <c r="E59" i="22"/>
  <c r="M58" i="22"/>
  <c r="L58" i="22"/>
  <c r="K58" i="22"/>
  <c r="J58" i="22"/>
  <c r="I58" i="22"/>
  <c r="H58" i="22"/>
  <c r="G58" i="22"/>
  <c r="F58" i="22"/>
  <c r="E58" i="22"/>
</calcChain>
</file>

<file path=xl/sharedStrings.xml><?xml version="1.0" encoding="utf-8"?>
<sst xmlns="http://schemas.openxmlformats.org/spreadsheetml/2006/main" count="10354" uniqueCount="380">
  <si>
    <t>CF</t>
  </si>
  <si>
    <t>CT</t>
  </si>
  <si>
    <t>A y G</t>
  </si>
  <si>
    <t>Al</t>
  </si>
  <si>
    <t>Al Dis.</t>
  </si>
  <si>
    <t>Cloruro</t>
  </si>
  <si>
    <t>CN</t>
  </si>
  <si>
    <t>Cu</t>
  </si>
  <si>
    <t>Cu Dis.</t>
  </si>
  <si>
    <t>Cr Dis.</t>
  </si>
  <si>
    <t>DBO5</t>
  </si>
  <si>
    <t>Deterg.</t>
  </si>
  <si>
    <t>Fe</t>
  </si>
  <si>
    <t>Fe Dis.</t>
  </si>
  <si>
    <t>Mn</t>
  </si>
  <si>
    <t>Mn Dis.</t>
  </si>
  <si>
    <t>Hg</t>
  </si>
  <si>
    <t>Hg Dis.</t>
  </si>
  <si>
    <t>Mo</t>
  </si>
  <si>
    <t>Ni</t>
  </si>
  <si>
    <t>Nitritos</t>
  </si>
  <si>
    <t>O Dis.</t>
  </si>
  <si>
    <t>SDT</t>
  </si>
  <si>
    <t>Se</t>
  </si>
  <si>
    <t>Sulfatos</t>
  </si>
  <si>
    <t>B</t>
  </si>
  <si>
    <t>B Dis.</t>
  </si>
  <si>
    <t>RAS</t>
  </si>
  <si>
    <t>Pb</t>
  </si>
  <si>
    <t>Pb Dis.</t>
  </si>
  <si>
    <t>NH4</t>
  </si>
  <si>
    <t>Norma Riego</t>
  </si>
  <si>
    <t>Parametro</t>
  </si>
  <si>
    <t>Fecha inicio</t>
  </si>
  <si>
    <t>Fecha termino</t>
  </si>
  <si>
    <t>As</t>
  </si>
  <si>
    <t>Cd</t>
  </si>
  <si>
    <t>SST</t>
  </si>
  <si>
    <t>Zn</t>
  </si>
  <si>
    <t>P tot.</t>
  </si>
  <si>
    <t>N tot.</t>
  </si>
  <si>
    <t>[NMP/100 ml]</t>
  </si>
  <si>
    <t>[mg/L]</t>
  </si>
  <si>
    <t>[uS/cm]</t>
  </si>
  <si>
    <t>T°</t>
  </si>
  <si>
    <t>[°C]</t>
  </si>
  <si>
    <t>Estación</t>
  </si>
  <si>
    <t>Septiembre</t>
  </si>
  <si>
    <t>Todas</t>
  </si>
  <si>
    <t>CL10</t>
  </si>
  <si>
    <t>Marzo</t>
  </si>
  <si>
    <t>Junio</t>
  </si>
  <si>
    <t>Diciembre</t>
  </si>
  <si>
    <t>-</t>
  </si>
  <si>
    <t>Fecha Evaluacion</t>
  </si>
  <si>
    <t>Campaña</t>
  </si>
  <si>
    <t>mg/l</t>
  </si>
  <si>
    <t>Ba</t>
  </si>
  <si>
    <t>Be</t>
  </si>
  <si>
    <t>Bo</t>
  </si>
  <si>
    <t>Cl</t>
  </si>
  <si>
    <t>Co</t>
  </si>
  <si>
    <t>Cr</t>
  </si>
  <si>
    <t>Fluoruro</t>
  </si>
  <si>
    <t>F</t>
  </si>
  <si>
    <t>Li</t>
  </si>
  <si>
    <t>Li crit.</t>
  </si>
  <si>
    <t>Ag</t>
  </si>
  <si>
    <t>Sodio porcentual</t>
  </si>
  <si>
    <t>Na</t>
  </si>
  <si>
    <t>%</t>
  </si>
  <si>
    <t>Sulfato</t>
  </si>
  <si>
    <t>SO4</t>
  </si>
  <si>
    <t>V</t>
  </si>
  <si>
    <t>Vanadio</t>
  </si>
  <si>
    <t>NMP/100ml</t>
  </si>
  <si>
    <t>Aluminio</t>
  </si>
  <si>
    <t>Bario</t>
  </si>
  <si>
    <t>Berilio</t>
  </si>
  <si>
    <t>Boro</t>
  </si>
  <si>
    <t>Cadmio</t>
  </si>
  <si>
    <t>Cianuro</t>
  </si>
  <si>
    <t>Cobalto</t>
  </si>
  <si>
    <t>Cobre</t>
  </si>
  <si>
    <t>Cromo</t>
  </si>
  <si>
    <t>Hierro</t>
  </si>
  <si>
    <t>Litio</t>
  </si>
  <si>
    <t>Litio (criticos)</t>
  </si>
  <si>
    <t>Manganeso</t>
  </si>
  <si>
    <t>Mercurio</t>
  </si>
  <si>
    <t>Molibdeno</t>
  </si>
  <si>
    <t>Niquel</t>
  </si>
  <si>
    <t>Plata</t>
  </si>
  <si>
    <t>Plomo</t>
  </si>
  <si>
    <t>Selenio</t>
  </si>
  <si>
    <t>Zinc</t>
  </si>
  <si>
    <t>Coliformes Fecales</t>
  </si>
  <si>
    <t>Solidos Disueltos Totales</t>
  </si>
  <si>
    <t>mg/ml</t>
  </si>
  <si>
    <t>uS/cm</t>
  </si>
  <si>
    <t>Unidad</t>
  </si>
  <si>
    <t>Areas de Vigilancia</t>
  </si>
  <si>
    <t>Aceites y Grasas</t>
  </si>
  <si>
    <t>Amonio</t>
  </si>
  <si>
    <t>Arsénico</t>
  </si>
  <si>
    <t>Coliformes Totales</t>
  </si>
  <si>
    <t>Detergentes (SAAM)</t>
  </si>
  <si>
    <t>Oxigeno Disuelto</t>
  </si>
  <si>
    <t>pH</t>
  </si>
  <si>
    <t>unidad</t>
  </si>
  <si>
    <t>Solidos Disueltos</t>
  </si>
  <si>
    <t>Couctividad</t>
  </si>
  <si>
    <t>co</t>
  </si>
  <si>
    <t>Couctividad Electrica</t>
  </si>
  <si>
    <t>Solidos Suspeidos</t>
  </si>
  <si>
    <t>*</t>
  </si>
  <si>
    <t>&lt;0,03</t>
  </si>
  <si>
    <t>&lt;0,05</t>
  </si>
  <si>
    <t>&lt;2</t>
  </si>
  <si>
    <t>&lt;5</t>
  </si>
  <si>
    <t>&lt;0,02</t>
  </si>
  <si>
    <t>&lt;0,0100</t>
  </si>
  <si>
    <t>&lt;0,06</t>
  </si>
  <si>
    <t>SDT2</t>
  </si>
  <si>
    <t>SDT3</t>
  </si>
  <si>
    <t>SDT4</t>
  </si>
  <si>
    <t>Id.</t>
  </si>
  <si>
    <t>Cauce</t>
  </si>
  <si>
    <t>Area de Vigilancia</t>
  </si>
  <si>
    <t>Limites Area de Vigilancia</t>
  </si>
  <si>
    <t>Coordenadas UTM</t>
  </si>
  <si>
    <t>Este</t>
  </si>
  <si>
    <t>Norte</t>
  </si>
  <si>
    <t>Hasta: Confluencia Río Cachapoal</t>
  </si>
  <si>
    <t>Desde: Naciente Río Claro</t>
  </si>
  <si>
    <t>AyG</t>
  </si>
  <si>
    <t>Al dis.</t>
  </si>
  <si>
    <t>B dis.</t>
  </si>
  <si>
    <t>Cu dis.</t>
  </si>
  <si>
    <t>Cr dis.</t>
  </si>
  <si>
    <t>Fe dis.</t>
  </si>
  <si>
    <t>Mn dis.</t>
  </si>
  <si>
    <t>Hg dis.</t>
  </si>
  <si>
    <t>O dis.</t>
  </si>
  <si>
    <t>Pb dis.</t>
  </si>
  <si>
    <t>Detergente</t>
  </si>
  <si>
    <t>Temperatura</t>
  </si>
  <si>
    <t>Aceite y Grasas</t>
  </si>
  <si>
    <t>Aluminio disuelto</t>
  </si>
  <si>
    <t>Boro disuelto</t>
  </si>
  <si>
    <t>Cobre disuelto</t>
  </si>
  <si>
    <t>Conductividad (25°c)</t>
  </si>
  <si>
    <t>Cromo disuelto</t>
  </si>
  <si>
    <t>Demanda Bioquimica de O</t>
  </si>
  <si>
    <t>Hierro disuelto</t>
  </si>
  <si>
    <t>Manganeso disuelto</t>
  </si>
  <si>
    <t>Mercurio disuelto</t>
  </si>
  <si>
    <t>Oxígeno disuelto</t>
  </si>
  <si>
    <t>Razón de Absorción de Sodio</t>
  </si>
  <si>
    <t>Plomo disuelto</t>
  </si>
  <si>
    <t>Sólidos Disueltos Totales</t>
  </si>
  <si>
    <t>[-]</t>
  </si>
  <si>
    <t>Cond .elect</t>
  </si>
  <si>
    <t>Parámetro</t>
  </si>
  <si>
    <t>Abreviación</t>
  </si>
  <si>
    <t>Estaciones de Monitoreo</t>
  </si>
  <si>
    <t>Parámetros incluidos para análisis</t>
  </si>
  <si>
    <t>Sólidos Suspendidos Totales</t>
  </si>
  <si>
    <t>Nro.Muestra</t>
  </si>
  <si>
    <t>TF</t>
  </si>
  <si>
    <t>SURF ANION</t>
  </si>
  <si>
    <t>DQO</t>
  </si>
  <si>
    <t>17/03/2008</t>
  </si>
  <si>
    <t>16/06/2008</t>
  </si>
  <si>
    <t>sin datos</t>
  </si>
  <si>
    <t>No realizado</t>
  </si>
  <si>
    <t>21/03/2011</t>
  </si>
  <si>
    <t>15/06/2011</t>
  </si>
  <si>
    <t>28/09/2011</t>
  </si>
  <si>
    <t>Sin Datos</t>
  </si>
  <si>
    <t>&gt;16000</t>
  </si>
  <si>
    <t>Cond.</t>
  </si>
  <si>
    <t>Cond.2</t>
  </si>
  <si>
    <t>Cond.3</t>
  </si>
  <si>
    <t>Cond.4</t>
  </si>
  <si>
    <t>Fecha Muestreo</t>
  </si>
  <si>
    <t>&lt;0,015</t>
  </si>
  <si>
    <t>&lt;0,5</t>
  </si>
  <si>
    <t>&lt;0,1</t>
  </si>
  <si>
    <t>&lt;2,00e+1</t>
  </si>
  <si>
    <t>&lt;0,01</t>
  </si>
  <si>
    <t>&gt;1,60e+4</t>
  </si>
  <si>
    <t>&lt;0,07</t>
  </si>
  <si>
    <t>&lt;0,001</t>
  </si>
  <si>
    <t>&lt;2,5</t>
  </si>
  <si>
    <t>TI50</t>
  </si>
  <si>
    <t>TI10</t>
  </si>
  <si>
    <t>TI20</t>
  </si>
  <si>
    <t>TI30</t>
  </si>
  <si>
    <t>TI40</t>
  </si>
  <si>
    <t>CH10</t>
  </si>
  <si>
    <t>CH20</t>
  </si>
  <si>
    <t>LT10</t>
  </si>
  <si>
    <t>pHb</t>
  </si>
  <si>
    <t>pHa</t>
  </si>
  <si>
    <t>Razón Absorción de Sodio</t>
  </si>
  <si>
    <t>mg/l(ug/l)</t>
  </si>
  <si>
    <t>Nitratos</t>
  </si>
  <si>
    <t>N Kjeldahl</t>
  </si>
  <si>
    <t>[mg/l]</t>
  </si>
  <si>
    <t>[ºC]</t>
  </si>
  <si>
    <t>[NMP/100ml]</t>
  </si>
  <si>
    <t>&lt;1</t>
  </si>
  <si>
    <t>&gt;1,6e+4</t>
  </si>
  <si>
    <t>&lt;10</t>
  </si>
  <si>
    <t>Rio Tinguiririca</t>
  </si>
  <si>
    <t>TI-10</t>
  </si>
  <si>
    <t>TI-20</t>
  </si>
  <si>
    <t>Desde: Confluencia Río Claro</t>
  </si>
  <si>
    <t>Hasta: Puente La Gloria</t>
  </si>
  <si>
    <t>TI-30</t>
  </si>
  <si>
    <t>Desde: Puente La Gloria</t>
  </si>
  <si>
    <t>Hasta: Puente Apalta</t>
  </si>
  <si>
    <t>TI-40</t>
  </si>
  <si>
    <t>Desde: Puente Apalta</t>
  </si>
  <si>
    <t>Hasta: Estación Los Olmos DGA</t>
  </si>
  <si>
    <t>TI-50</t>
  </si>
  <si>
    <t>Desde: Estación Los Olmos DGA</t>
  </si>
  <si>
    <t>Río Claro</t>
  </si>
  <si>
    <t>CL-10</t>
  </si>
  <si>
    <t>Hasta: Confluencia Río Tinguiririca</t>
  </si>
  <si>
    <t>Estero Chimbarongo</t>
  </si>
  <si>
    <t>CH-10</t>
  </si>
  <si>
    <t>Desde: Naciente Estero Chimbarongo</t>
  </si>
  <si>
    <t>Hasta: Puente Huemul o Blanco</t>
  </si>
  <si>
    <t>CH-20</t>
  </si>
  <si>
    <t>Desde: Puente Huemul o Blanco</t>
  </si>
  <si>
    <t>Estero Las Toscas</t>
  </si>
  <si>
    <t>LT-10</t>
  </si>
  <si>
    <t>Desde: Naciente Estero Las Toscas</t>
  </si>
  <si>
    <t>S. Anión</t>
  </si>
  <si>
    <t>titulo</t>
  </si>
  <si>
    <t>norma riego</t>
  </si>
  <si>
    <t>ti50</t>
  </si>
  <si>
    <t>ti40</t>
  </si>
  <si>
    <t>lt10</t>
  </si>
  <si>
    <t>ch20</t>
  </si>
  <si>
    <t>ti30</t>
  </si>
  <si>
    <t>ti20</t>
  </si>
  <si>
    <t>cl10</t>
  </si>
  <si>
    <t>ch10</t>
  </si>
  <si>
    <t>Río Tinguiririca en Los Olmos</t>
  </si>
  <si>
    <t>Río Claro en el Valle</t>
  </si>
  <si>
    <t>Vadeo Calleuque</t>
  </si>
  <si>
    <t>Puente los Maquis</t>
  </si>
  <si>
    <t>Puente Apalta</t>
  </si>
  <si>
    <t>Puente Huemul</t>
  </si>
  <si>
    <t>Naciente Río Tinguiririca</t>
  </si>
  <si>
    <t>Confluencia Río Claro</t>
  </si>
  <si>
    <t>Puente La Gloria</t>
  </si>
  <si>
    <t>Estación Los Olmos DGA</t>
  </si>
  <si>
    <t>Confluencia Río Cachapoal</t>
  </si>
  <si>
    <t>Naciente Río Claro</t>
  </si>
  <si>
    <t>Confluencia Río Tinguiririca</t>
  </si>
  <si>
    <t>Naciente Estero Chimbarongo</t>
  </si>
  <si>
    <t>Puente Huemul o Blanco</t>
  </si>
  <si>
    <t>Naciente Estero Las Toscas</t>
  </si>
  <si>
    <t>Estaciòn</t>
  </si>
  <si>
    <t>ti10</t>
  </si>
  <si>
    <t>LD</t>
  </si>
  <si>
    <t>?</t>
  </si>
  <si>
    <t>Puente San Jose, Marchigue</t>
  </si>
  <si>
    <t>Bajo Briones</t>
  </si>
  <si>
    <t>Descripción</t>
  </si>
  <si>
    <t>Límite de Detección</t>
  </si>
  <si>
    <t>Unidad ()</t>
  </si>
  <si>
    <t>Conductividad Eléctrica</t>
  </si>
  <si>
    <t>Representa la Conductividad Eléctrica de la muestra de agua. Indica la capacidad del agua para dejar circular libremente las cargas eléctricas, además se encuentra relacionada con la presencia de iones en solución.</t>
  </si>
  <si>
    <t>Muestra la cantidad total de sólidos disueltos en el agua, se encuentra directamente relacionado con la Conductividad Eléctrica de la solución.</t>
  </si>
  <si>
    <t>5 [mg/l]</t>
  </si>
  <si>
    <t>Indica la cantidad de sólidos que el agua conserva en suspensión después de 10 minutos de asentamiento.</t>
  </si>
  <si>
    <t>0,03 [mg/l]</t>
  </si>
  <si>
    <r>
      <t>Es un ión nitrogenado de formula química NH</t>
    </r>
    <r>
      <rPr>
        <vertAlign val="subscript"/>
        <sz val="11"/>
        <rFont val="Calibri"/>
        <family val="2"/>
      </rPr>
      <t>4</t>
    </r>
    <r>
      <rPr>
        <vertAlign val="superscript"/>
        <sz val="11"/>
        <rFont val="Calibri"/>
        <family val="2"/>
      </rPr>
      <t>+</t>
    </r>
    <r>
      <rPr>
        <sz val="11"/>
        <rFont val="Calibri"/>
        <family val="2"/>
      </rPr>
      <t>, se encuentra relacionado con la concentración de Nitrógeno Kjeldahl, Nitritos y Nitratos.</t>
    </r>
  </si>
  <si>
    <t>Nitrito</t>
  </si>
  <si>
    <t>0,015 [mg/l]</t>
  </si>
  <si>
    <r>
      <t>Es un ión nitrogenado de formula química NO</t>
    </r>
    <r>
      <rPr>
        <vertAlign val="subscript"/>
        <sz val="11"/>
        <rFont val="Calibri"/>
        <family val="2"/>
      </rPr>
      <t>2</t>
    </r>
    <r>
      <rPr>
        <vertAlign val="superscript"/>
        <sz val="11"/>
        <rFont val="Calibri"/>
        <family val="2"/>
      </rPr>
      <t>-</t>
    </r>
    <r>
      <rPr>
        <sz val="11"/>
        <rFont val="Calibri"/>
        <family val="2"/>
      </rPr>
      <t>, se encuentra relacionado con la concentración de Amonio y Nitratos.</t>
    </r>
  </si>
  <si>
    <t>Nitrato</t>
  </si>
  <si>
    <t>Los Nitratos son sales o ésteres del ácido nítrico, su concentración se encuentra relacionada con la presencia de Amonio y Nitritos.</t>
  </si>
  <si>
    <t>Nitrógeno Kjeldahl</t>
  </si>
  <si>
    <r>
      <t>Refleja la cantidad total de nitrógeno en el agua, suma del nitrógeno orgánico total y el ion amonio NH</t>
    </r>
    <r>
      <rPr>
        <vertAlign val="subscript"/>
        <sz val="11"/>
        <rFont val="Calibri"/>
        <family val="2"/>
      </rPr>
      <t>4</t>
    </r>
    <r>
      <rPr>
        <vertAlign val="superscript"/>
        <sz val="11"/>
        <rFont val="Calibri"/>
        <family val="2"/>
      </rPr>
      <t>+</t>
    </r>
    <r>
      <rPr>
        <sz val="11"/>
        <rFont val="Calibri"/>
        <family val="2"/>
      </rPr>
      <t>. Se encuentra relacionado con la concentración de Amonio.</t>
    </r>
  </si>
  <si>
    <r>
      <t>Es un ión de cloro de formula química Cl</t>
    </r>
    <r>
      <rPr>
        <vertAlign val="superscript"/>
        <sz val="11"/>
        <rFont val="Calibri"/>
        <family val="2"/>
      </rPr>
      <t>-</t>
    </r>
    <r>
      <rPr>
        <sz val="11"/>
        <rFont val="Calibri"/>
        <family val="2"/>
      </rPr>
      <t xml:space="preserve"> el cual es generalmente muy soluble.</t>
    </r>
  </si>
  <si>
    <r>
      <t>Los Sulfatos son sales o ésteres del ácido sulfúrico, estas contienen el ión SO</t>
    </r>
    <r>
      <rPr>
        <vertAlign val="subscript"/>
        <sz val="11"/>
        <rFont val="Calibri"/>
        <family val="2"/>
      </rPr>
      <t>4</t>
    </r>
    <r>
      <rPr>
        <vertAlign val="superscript"/>
        <sz val="11"/>
        <rFont val="Calibri"/>
        <family val="2"/>
      </rPr>
      <t>-2</t>
    </r>
    <r>
      <rPr>
        <sz val="11"/>
        <rFont val="Calibri"/>
        <family val="2"/>
      </rPr>
      <t xml:space="preserve"> y sales son moderadamente solubles.</t>
    </r>
  </si>
  <si>
    <t>Representa la cantidad total de Aceites y Grasas presentes en la muestra de agua.</t>
  </si>
  <si>
    <t>Muestra la concentración  total de Cobre presente en el agua.</t>
  </si>
  <si>
    <t>Muestra la concentración de la fracción disuelta de Cobre presente en el agua.</t>
  </si>
  <si>
    <t>Cobre Disuelto</t>
  </si>
  <si>
    <t>Representa la concentración  total de Hierro presente en el agua.</t>
  </si>
  <si>
    <t>Representa la concentración de la fracción disuelta de Hierro presente en el agua.</t>
  </si>
  <si>
    <t>Hierro Disuelto</t>
  </si>
  <si>
    <t>Manganeso Disuelto</t>
  </si>
  <si>
    <t>Indica la concentración de la fracción disuelta de Manganeso presente en el agua.</t>
  </si>
  <si>
    <t>Indica la concentración  total de Manganeso presente en el agua.</t>
  </si>
  <si>
    <t>Aluminio Disuelto</t>
  </si>
  <si>
    <t>Muestra la concentración  total de Aluminio presente en el agua.</t>
  </si>
  <si>
    <t>Muestra la concentración de la fracción disuelta de Aluminio presente en el agua.</t>
  </si>
  <si>
    <t>Mercurio Disuelto</t>
  </si>
  <si>
    <t>Representa la concentración  total de Mercurio presente en el agua.</t>
  </si>
  <si>
    <t>Representa la concentración de la fracción disuelta de Aluminio presente en el agua.</t>
  </si>
  <si>
    <t>Indica la concentración de la fracción disuelta de Plomo presente en el agua.</t>
  </si>
  <si>
    <t>Indica la concentración  total de Plomo presente en el agua.</t>
  </si>
  <si>
    <t>Plomo Disuelto</t>
  </si>
  <si>
    <t>Muestra la concentración  total de Cromo presente en el agua.</t>
  </si>
  <si>
    <t>Muestra la concentración de la fracción disuelta de Cromo presente en el agua.</t>
  </si>
  <si>
    <t>Cromo Disuelto</t>
  </si>
  <si>
    <t>Boro Disuelto</t>
  </si>
  <si>
    <t>Representa la concentración de la fracción disuelta de Boro presente en el agua.</t>
  </si>
  <si>
    <t>Representa la concentración  total de Boro presente en el agua.</t>
  </si>
  <si>
    <t>Demanda Bioquímica de Oxígeno</t>
  </si>
  <si>
    <t>Representa la cantidad de oxígeno disuelto que se requiere para la descomposición de la materia orgánica presente en el agua por parte de microorganismos transcurridos 5 días.</t>
  </si>
  <si>
    <t>Demanda Química de Oxígeno</t>
  </si>
  <si>
    <t>Mide la cantidad de oxígeno necesario para oxidar la materia orgánica presente en la muestra de agua por medios químicos y convertirla en dióxido de carbono y agua.</t>
  </si>
  <si>
    <t>Muestra la concentración del ión hidrógeno en al agua, representa el carácter ácido o básico del sistema acuoso.</t>
  </si>
  <si>
    <t>Mide la concentración total del grupo de bacterias coliformes (incluyen coliformes fecales), las cuales se encuentran comúnmente en el suelo, aguas sobre superficie y en plantas.</t>
  </si>
  <si>
    <t>Fósforo Total</t>
  </si>
  <si>
    <t>Representa la concentración  total de Fósforo presente en el agua.</t>
  </si>
  <si>
    <t>Nitrógeno Total</t>
  </si>
  <si>
    <t>Representa la concentración  total de Nitrógeno presente en el agua.</t>
  </si>
  <si>
    <t>Detergentes</t>
  </si>
  <si>
    <t>Muestra la concentración de Detergente presente en el agua determinada como Sustancias Activas de Azul de Metileno.</t>
  </si>
  <si>
    <t>Oxígeno Disuelto</t>
  </si>
  <si>
    <r>
      <t>Representa la concentración de Oxígeno gaseoso (O</t>
    </r>
    <r>
      <rPr>
        <vertAlign val="subscript"/>
        <sz val="11"/>
        <rFont val="Calibri"/>
        <family val="2"/>
      </rPr>
      <t>2</t>
    </r>
    <r>
      <rPr>
        <sz val="11"/>
        <rFont val="Calibri"/>
        <family val="2"/>
      </rPr>
      <t>) disuelto físicamente en el cuerpo de agua.</t>
    </r>
  </si>
  <si>
    <t>Surfactantes Aniónicos</t>
  </si>
  <si>
    <t>Mide la concentración de Surfactantes Aniónicos presentes en el agua. Estos son tensoactivos de carga negativa capaces de modificar la tensión superficial del agua y crear emulsiones.</t>
  </si>
  <si>
    <t>Muestra la Temperatura del agua.</t>
  </si>
  <si>
    <t>Razón de Adsorción de Sodio</t>
  </si>
  <si>
    <t>Mide la relación entre los iones Sodio (Na), Calcio (Ca) y Magnesio (Mg). Expresa la actividad relativa de los iones Sodio en las reacciones de intercambio con el suelo.</t>
  </si>
  <si>
    <t>Mide la concentración de Coliformes Fecales, estos son un grupo de microorganismos los cuales son transmitidos por medio de excrementos.</t>
  </si>
  <si>
    <t>[uS/cm]
(Microsiemens/ centímetro)</t>
  </si>
  <si>
    <t>[mg/l]
(Miligramos/ Litro)</t>
  </si>
  <si>
    <t>[NMP/100ml]
(Número Más Probable/ 100 Mililitros)</t>
  </si>
  <si>
    <t>[ºC]
(Grados Celsius)</t>
  </si>
  <si>
    <t>2,5 [mg/l]</t>
  </si>
  <si>
    <t>0,05 [mg/l]</t>
  </si>
  <si>
    <t>0,02 [mg/l]</t>
  </si>
  <si>
    <t>0,5 [mg/l]</t>
  </si>
  <si>
    <t>0,001 [mg/l]</t>
  </si>
  <si>
    <t>0,01 [mg/l]</t>
  </si>
  <si>
    <t>0,1 [mg/l]</t>
  </si>
  <si>
    <t>2 [mg/l]</t>
  </si>
  <si>
    <t>2 [NMP/100ml]</t>
  </si>
  <si>
    <t>1 [mg/l]</t>
  </si>
  <si>
    <t>N Amoniacal</t>
  </si>
  <si>
    <t>ug/l</t>
  </si>
  <si>
    <t>6,5 - 8,5</t>
  </si>
  <si>
    <t>5,5 - 9</t>
  </si>
  <si>
    <t>&lt;0,04</t>
  </si>
  <si>
    <t>&lt;0,002</t>
  </si>
  <si>
    <t>&lt;0,0192</t>
  </si>
  <si>
    <t>&lt;0,0162</t>
  </si>
  <si>
    <t>&lt;16000</t>
  </si>
  <si>
    <t>&lt;0,0138</t>
  </si>
  <si>
    <t>&lt;0,0134</t>
  </si>
  <si>
    <t>&lt;0,10</t>
  </si>
  <si>
    <t>&lt;0,0129</t>
  </si>
  <si>
    <t>&lt;0,0118</t>
  </si>
  <si>
    <t>&lt;0,2</t>
  </si>
  <si>
    <t>&lt;2,00e+0</t>
  </si>
  <si>
    <t>Demanda Química de O</t>
  </si>
  <si>
    <t>Fosforo Total</t>
  </si>
  <si>
    <t>P. tot.</t>
  </si>
  <si>
    <t>Nitrogeno Total</t>
  </si>
  <si>
    <t>Nitrogeno Kjeldhal</t>
  </si>
  <si>
    <t>N Kjeldhal</t>
  </si>
  <si>
    <t>Surfactantes Anionicos</t>
  </si>
  <si>
    <t>no</t>
  </si>
  <si>
    <t>24/02/2014</t>
  </si>
  <si>
    <t>SDT, Cond. y Cond. en la cuenca, el 06-12-2013</t>
  </si>
  <si>
    <t>(área suspendida)</t>
  </si>
  <si>
    <t>&gt;1,60e+3</t>
  </si>
  <si>
    <t>As Dis.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</si>
</sst>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dd\/mm\/yyyy"/>
    <numFmt numFmtId="167" formatCode="dd/mm/yyyy;@"/>
  </numFmts>
  <fonts count="19" x14ac:knownFonts="1">
    <font>
      <sz val="10"/>
      <name val="Arial"/>
    </font>
    <font>
      <sz val="11"/>
      <name val="Calibri"/>
      <family val="2"/>
    </font>
    <font>
      <sz val="11"/>
      <name val="Calibri"/>
      <family val="2"/>
    </font>
    <font>
      <sz val="11"/>
      <name val="Calibri"/>
      <family val="2"/>
    </font>
    <font>
      <sz val="11"/>
      <color theme="1"/>
      <name val="Calibri"/>
      <family val="2"/>
      <scheme val="minor"/>
    </font>
    <font>
      <sz val="10"/>
      <name val="Arial Narrow"/>
      <family val="2"/>
    </font>
    <font>
      <sz val="10"/>
      <name val="Arial"/>
      <family val="2"/>
    </font>
    <font>
      <sz val="10"/>
      <color indexed="8"/>
      <name val="Arial"/>
      <family val="2"/>
    </font>
    <font>
      <sz val="10"/>
      <color theme="0"/>
      <name val="Arial"/>
      <family val="2"/>
    </font>
    <font>
      <b/>
      <sz val="12"/>
      <color theme="0"/>
      <name val="Arial"/>
      <family val="2"/>
    </font>
    <font>
      <b/>
      <sz val="14"/>
      <color theme="0"/>
      <name val="Arial"/>
      <family val="2"/>
    </font>
    <font>
      <sz val="11"/>
      <color theme="0"/>
      <name val="Calibri"/>
      <family val="2"/>
      <scheme val="minor"/>
    </font>
    <font>
      <sz val="16"/>
      <name val="Arial"/>
      <family val="2"/>
    </font>
    <font>
      <sz val="10"/>
      <color theme="0"/>
      <name val="Arial Narrow"/>
      <family val="2"/>
    </font>
    <font>
      <sz val="10"/>
      <color theme="1"/>
      <name val="Arial Narrow"/>
      <family val="2"/>
    </font>
    <font>
      <vertAlign val="subscript"/>
      <sz val="11"/>
      <name val="Calibri"/>
      <family val="2"/>
    </font>
    <font>
      <vertAlign val="superscript"/>
      <sz val="11"/>
      <name val="Calibri"/>
      <family val="2"/>
    </font>
    <font>
      <sz val="11"/>
      <color theme="0"/>
      <name val="Calibri"/>
      <family val="2"/>
    </font>
    <font>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rgb="FF00B050"/>
        <bgColor indexed="64"/>
      </patternFill>
    </fill>
    <fill>
      <patternFill patternType="solid">
        <fgColor rgb="FFFF0000"/>
        <bgColor indexed="64"/>
      </patternFill>
    </fill>
    <fill>
      <patternFill patternType="solid">
        <fgColor rgb="FF0070C0"/>
        <bgColor indexed="64"/>
      </patternFill>
    </fill>
    <fill>
      <patternFill patternType="solid">
        <fgColor theme="5"/>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thin">
        <color auto="1"/>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xf numFmtId="0" fontId="4" fillId="0" borderId="0"/>
  </cellStyleXfs>
  <cellXfs count="308">
    <xf numFmtId="0" fontId="0" fillId="0" borderId="0" xfId="0"/>
    <xf numFmtId="0" fontId="0" fillId="0" borderId="0" xfId="0"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6" fillId="0" borderId="0" xfId="0" applyFont="1" applyFill="1" applyBorder="1"/>
    <xf numFmtId="0" fontId="6" fillId="0" borderId="0" xfId="0" applyFont="1" applyFill="1" applyBorder="1" applyAlignment="1">
      <alignment horizontal="center"/>
    </xf>
    <xf numFmtId="0" fontId="0" fillId="0" borderId="9" xfId="0" applyBorder="1" applyAlignment="1">
      <alignment horizontal="center"/>
    </xf>
    <xf numFmtId="0" fontId="6" fillId="0" borderId="9" xfId="0" applyFont="1" applyBorder="1" applyAlignment="1">
      <alignment horizontal="center"/>
    </xf>
    <xf numFmtId="0" fontId="0" fillId="0" borderId="11" xfId="0"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8" xfId="0" applyFont="1" applyFill="1" applyBorder="1" applyAlignment="1">
      <alignment horizontal="center" vertical="center"/>
    </xf>
    <xf numFmtId="0" fontId="0" fillId="0" borderId="11" xfId="0"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6" fillId="0" borderId="0" xfId="0" applyFont="1" applyFill="1" applyBorder="1" applyProtection="1">
      <protection locked="0"/>
    </xf>
    <xf numFmtId="0" fontId="0" fillId="0" borderId="0" xfId="0" applyBorder="1" applyAlignment="1" applyProtection="1">
      <alignment horizontal="center"/>
      <protection locked="0"/>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xf>
    <xf numFmtId="0" fontId="6" fillId="0" borderId="0" xfId="0" applyFont="1" applyFill="1" applyBorder="1" applyProtection="1"/>
    <xf numFmtId="0" fontId="8" fillId="3" borderId="2"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0" xfId="0" applyFont="1" applyBorder="1" applyAlignment="1" applyProtection="1">
      <alignment horizontal="center"/>
    </xf>
    <xf numFmtId="0" fontId="8" fillId="3" borderId="1" xfId="0" applyFont="1" applyFill="1" applyBorder="1" applyAlignment="1" applyProtection="1">
      <alignment horizontal="center"/>
    </xf>
    <xf numFmtId="166" fontId="6" fillId="0" borderId="1" xfId="0" applyNumberFormat="1" applyFont="1" applyBorder="1" applyAlignment="1" applyProtection="1">
      <alignment horizontal="center"/>
    </xf>
    <xf numFmtId="14" fontId="0" fillId="0" borderId="0" xfId="0" applyNumberFormat="1" applyBorder="1" applyAlignment="1" applyProtection="1">
      <alignment horizontal="center"/>
    </xf>
    <xf numFmtId="0" fontId="0" fillId="0" borderId="0" xfId="0" applyBorder="1" applyAlignment="1" applyProtection="1">
      <alignment horizontal="center"/>
    </xf>
    <xf numFmtId="0" fontId="6" fillId="0" borderId="1" xfId="0" applyFont="1" applyBorder="1" applyAlignment="1" applyProtection="1">
      <alignment horizontal="center"/>
    </xf>
    <xf numFmtId="0" fontId="8" fillId="3" borderId="0" xfId="0" applyFont="1" applyFill="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6" fillId="0" borderId="10"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165" fontId="0" fillId="0" borderId="9" xfId="0" applyNumberFormat="1" applyFill="1" applyBorder="1" applyAlignment="1">
      <alignment horizontal="center" vertical="center"/>
    </xf>
    <xf numFmtId="164" fontId="0" fillId="0" borderId="9"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2" fontId="0" fillId="0" borderId="9" xfId="0" applyNumberFormat="1" applyFill="1" applyBorder="1" applyAlignment="1">
      <alignment horizontal="center" vertical="center"/>
    </xf>
    <xf numFmtId="3" fontId="0" fillId="0" borderId="9" xfId="0" applyNumberFormat="1" applyFill="1" applyBorder="1" applyAlignment="1">
      <alignment horizontal="center" vertical="center"/>
    </xf>
    <xf numFmtId="0" fontId="0" fillId="0" borderId="28" xfId="0" applyBorder="1" applyAlignment="1">
      <alignment horizontal="center" vertical="center"/>
    </xf>
    <xf numFmtId="0" fontId="11" fillId="6" borderId="31" xfId="0" applyFont="1" applyFill="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11" fillId="6" borderId="36" xfId="0" applyFont="1" applyFill="1"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1" xfId="0" applyFont="1" applyBorder="1" applyAlignment="1">
      <alignment horizontal="center" vertical="center"/>
    </xf>
    <xf numFmtId="0" fontId="6" fillId="0" borderId="29" xfId="0" applyFont="1" applyBorder="1"/>
    <xf numFmtId="0" fontId="0" fillId="0" borderId="29" xfId="0" applyBorder="1"/>
    <xf numFmtId="0" fontId="6" fillId="0" borderId="28" xfId="0" applyFont="1" applyBorder="1" applyAlignment="1">
      <alignment horizontal="center" vertical="center"/>
    </xf>
    <xf numFmtId="0" fontId="6" fillId="0" borderId="33" xfId="0" applyFont="1" applyBorder="1"/>
    <xf numFmtId="0" fontId="0" fillId="0" borderId="1" xfId="0" applyBorder="1" applyAlignment="1">
      <alignment horizontal="center" vertical="center"/>
    </xf>
    <xf numFmtId="0" fontId="8" fillId="6" borderId="25"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13" fillId="6" borderId="1" xfId="2" applyFont="1" applyFill="1" applyBorder="1" applyAlignment="1">
      <alignment horizontal="center"/>
    </xf>
    <xf numFmtId="0" fontId="4" fillId="0" borderId="0" xfId="2"/>
    <xf numFmtId="0" fontId="5" fillId="0" borderId="1" xfId="2" applyFont="1" applyBorder="1" applyAlignment="1">
      <alignment horizontal="center"/>
    </xf>
    <xf numFmtId="0" fontId="5" fillId="5" borderId="1" xfId="2" applyFont="1" applyFill="1" applyBorder="1" applyAlignment="1">
      <alignment horizontal="center"/>
    </xf>
    <xf numFmtId="0" fontId="5" fillId="4" borderId="1" xfId="2" applyFont="1" applyFill="1" applyBorder="1" applyAlignment="1">
      <alignment horizontal="center"/>
    </xf>
    <xf numFmtId="0" fontId="5" fillId="0" borderId="1" xfId="2" applyFont="1" applyBorder="1" applyAlignment="1">
      <alignment horizontal="center" vertical="center"/>
    </xf>
    <xf numFmtId="0" fontId="5" fillId="5" borderId="1" xfId="2" applyFont="1" applyFill="1" applyBorder="1" applyAlignment="1">
      <alignment horizontal="center" vertical="center"/>
    </xf>
    <xf numFmtId="0" fontId="5" fillId="2" borderId="1" xfId="2" applyFont="1" applyFill="1" applyBorder="1" applyAlignment="1">
      <alignment horizontal="center" vertical="center"/>
    </xf>
    <xf numFmtId="164" fontId="5" fillId="0" borderId="1" xfId="2" applyNumberFormat="1" applyFont="1" applyBorder="1" applyAlignment="1">
      <alignment horizontal="center" vertical="center"/>
    </xf>
    <xf numFmtId="2" fontId="5" fillId="0" borderId="1" xfId="2" applyNumberFormat="1" applyFont="1" applyBorder="1" applyAlignment="1">
      <alignment horizontal="center" vertical="center"/>
    </xf>
    <xf numFmtId="165" fontId="5" fillId="0" borderId="1" xfId="2" applyNumberFormat="1" applyFont="1" applyBorder="1" applyAlignment="1">
      <alignment horizontal="center" vertical="center"/>
    </xf>
    <xf numFmtId="1" fontId="5" fillId="0" borderId="1" xfId="2" applyNumberFormat="1" applyFont="1" applyBorder="1" applyAlignment="1">
      <alignment horizontal="center" vertical="center"/>
    </xf>
    <xf numFmtId="11" fontId="5" fillId="0" borderId="1" xfId="2" applyNumberFormat="1" applyFont="1" applyBorder="1" applyAlignment="1">
      <alignment horizontal="center" vertical="center"/>
    </xf>
    <xf numFmtId="2" fontId="5" fillId="2" borderId="1" xfId="2" applyNumberFormat="1" applyFont="1" applyFill="1" applyBorder="1" applyAlignment="1">
      <alignment horizontal="center" vertical="center"/>
    </xf>
    <xf numFmtId="0" fontId="5" fillId="4" borderId="1" xfId="2" applyFont="1" applyFill="1" applyBorder="1" applyAlignment="1">
      <alignment horizontal="center" vertical="center"/>
    </xf>
    <xf numFmtId="0" fontId="14" fillId="0" borderId="1" xfId="2" applyFont="1" applyBorder="1" applyAlignment="1">
      <alignment horizontal="center" vertical="center"/>
    </xf>
    <xf numFmtId="22" fontId="5" fillId="0" borderId="1" xfId="2" applyNumberFormat="1" applyFont="1" applyBorder="1" applyAlignment="1">
      <alignment horizontal="center" vertical="center"/>
    </xf>
    <xf numFmtId="164" fontId="5" fillId="2" borderId="1" xfId="2" applyNumberFormat="1" applyFont="1" applyFill="1" applyBorder="1" applyAlignment="1">
      <alignment horizontal="center" vertical="center"/>
    </xf>
    <xf numFmtId="0" fontId="13" fillId="7" borderId="1" xfId="2" applyFont="1" applyFill="1" applyBorder="1" applyAlignment="1">
      <alignment horizontal="center"/>
    </xf>
    <xf numFmtId="0" fontId="13" fillId="8" borderId="1" xfId="2" applyFont="1" applyFill="1" applyBorder="1" applyAlignment="1">
      <alignment horizontal="center"/>
    </xf>
    <xf numFmtId="0" fontId="13" fillId="4" borderId="1" xfId="2" applyFont="1" applyFill="1" applyBorder="1" applyAlignment="1">
      <alignment horizontal="center"/>
    </xf>
    <xf numFmtId="11" fontId="5" fillId="2" borderId="1" xfId="2" applyNumberFormat="1" applyFont="1" applyFill="1" applyBorder="1" applyAlignment="1">
      <alignment horizontal="center" vertical="center"/>
    </xf>
    <xf numFmtId="0" fontId="6" fillId="0" borderId="0" xfId="0" applyFont="1" applyProtection="1">
      <protection locked="0"/>
    </xf>
    <xf numFmtId="0" fontId="0" fillId="0" borderId="21" xfId="0" applyFill="1" applyBorder="1" applyAlignment="1">
      <alignment horizontal="center" vertical="center"/>
    </xf>
    <xf numFmtId="0" fontId="6" fillId="0" borderId="21" xfId="0" applyFont="1" applyFill="1" applyBorder="1" applyAlignment="1">
      <alignment horizontal="center" vertical="center"/>
    </xf>
    <xf numFmtId="0" fontId="13" fillId="6" borderId="1" xfId="2" applyFont="1" applyFill="1" applyBorder="1" applyAlignment="1">
      <alignment horizontal="center" vertical="center"/>
    </xf>
    <xf numFmtId="0" fontId="8" fillId="4" borderId="5" xfId="0" applyFont="1" applyFill="1" applyBorder="1" applyAlignment="1">
      <alignment horizontal="center" vertical="center"/>
    </xf>
    <xf numFmtId="0" fontId="0" fillId="0" borderId="7" xfId="0" applyFill="1" applyBorder="1" applyAlignment="1">
      <alignment horizontal="center"/>
    </xf>
    <xf numFmtId="0" fontId="6" fillId="0" borderId="15" xfId="0" applyFont="1" applyFill="1" applyBorder="1" applyAlignment="1">
      <alignment horizontal="center"/>
    </xf>
    <xf numFmtId="0" fontId="0" fillId="0" borderId="15" xfId="0" applyFill="1" applyBorder="1" applyAlignment="1">
      <alignment horizontal="center"/>
    </xf>
    <xf numFmtId="0" fontId="6" fillId="0" borderId="8" xfId="0" applyFont="1" applyFill="1" applyBorder="1" applyAlignment="1">
      <alignment horizontal="center"/>
    </xf>
    <xf numFmtId="0" fontId="6" fillId="0" borderId="3" xfId="0" applyFont="1" applyFill="1" applyBorder="1" applyAlignment="1">
      <alignment horizontal="center"/>
    </xf>
    <xf numFmtId="0" fontId="8" fillId="4" borderId="4" xfId="0" applyFont="1" applyFill="1" applyBorder="1" applyAlignment="1">
      <alignment horizontal="center" vertical="center" wrapText="1"/>
    </xf>
    <xf numFmtId="0" fontId="6" fillId="2" borderId="3" xfId="0" applyFont="1" applyFill="1" applyBorder="1" applyAlignment="1">
      <alignment horizontal="center" vertical="center"/>
    </xf>
    <xf numFmtId="0" fontId="0" fillId="0" borderId="51" xfId="0" applyBorder="1" applyAlignment="1">
      <alignment horizontal="center" vertical="center"/>
    </xf>
    <xf numFmtId="0" fontId="0" fillId="2" borderId="51" xfId="0" applyFill="1" applyBorder="1" applyAlignment="1">
      <alignment horizontal="center" vertical="center"/>
    </xf>
    <xf numFmtId="0" fontId="6" fillId="0" borderId="51" xfId="0" applyFont="1" applyBorder="1" applyAlignment="1">
      <alignment horizontal="center" vertical="center"/>
    </xf>
    <xf numFmtId="0" fontId="0" fillId="2" borderId="4" xfId="0" applyFill="1" applyBorder="1" applyAlignment="1">
      <alignment horizontal="center" vertical="center"/>
    </xf>
    <xf numFmtId="0" fontId="6" fillId="0" borderId="52" xfId="0" applyFont="1" applyBorder="1" applyAlignment="1">
      <alignment horizontal="center" vertical="center"/>
    </xf>
    <xf numFmtId="0" fontId="0" fillId="0" borderId="14" xfId="0" applyFill="1" applyBorder="1" applyAlignment="1">
      <alignment horizontal="center"/>
    </xf>
    <xf numFmtId="0" fontId="8" fillId="4" borderId="0" xfId="0" applyFont="1" applyFill="1" applyBorder="1" applyAlignment="1">
      <alignment horizontal="center" vertical="center"/>
    </xf>
    <xf numFmtId="164" fontId="0" fillId="0" borderId="24" xfId="0" applyNumberFormat="1" applyBorder="1" applyAlignment="1">
      <alignment horizontal="center" vertical="center"/>
    </xf>
    <xf numFmtId="164" fontId="0" fillId="0" borderId="46" xfId="0" applyNumberFormat="1" applyFill="1" applyBorder="1" applyAlignment="1">
      <alignment horizontal="center" vertical="center"/>
    </xf>
    <xf numFmtId="164" fontId="0" fillId="0" borderId="49" xfId="0" applyNumberFormat="1" applyFill="1" applyBorder="1" applyAlignment="1">
      <alignment horizontal="center" vertical="center"/>
    </xf>
    <xf numFmtId="0" fontId="6" fillId="0" borderId="14" xfId="0" applyFont="1" applyFill="1" applyBorder="1" applyAlignment="1">
      <alignment horizontal="center"/>
    </xf>
    <xf numFmtId="0" fontId="8" fillId="4" borderId="0" xfId="0" applyFont="1" applyFill="1" applyBorder="1" applyAlignment="1">
      <alignment horizontal="center" vertical="center" wrapText="1"/>
    </xf>
    <xf numFmtId="164" fontId="6" fillId="2" borderId="24" xfId="0" applyNumberFormat="1" applyFont="1" applyFill="1" applyBorder="1" applyAlignment="1">
      <alignment horizontal="center" vertical="center"/>
    </xf>
    <xf numFmtId="164" fontId="0" fillId="2" borderId="46" xfId="0" applyNumberFormat="1" applyFill="1" applyBorder="1" applyAlignment="1">
      <alignment horizontal="center" vertical="center"/>
    </xf>
    <xf numFmtId="164" fontId="6" fillId="0" borderId="46" xfId="0" applyNumberFormat="1" applyFont="1" applyFill="1" applyBorder="1" applyAlignment="1">
      <alignment horizontal="center" vertical="center"/>
    </xf>
    <xf numFmtId="164" fontId="0" fillId="2" borderId="0" xfId="0" applyNumberFormat="1" applyFill="1" applyBorder="1" applyAlignment="1">
      <alignment horizontal="center" vertical="center"/>
    </xf>
    <xf numFmtId="164" fontId="6" fillId="0" borderId="49" xfId="0" applyNumberFormat="1" applyFont="1" applyFill="1" applyBorder="1" applyAlignment="1">
      <alignment horizontal="center" vertical="center"/>
    </xf>
    <xf numFmtId="0" fontId="0" fillId="2" borderId="24" xfId="0" applyFill="1"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0" fillId="2" borderId="46" xfId="0" applyFill="1" applyBorder="1" applyAlignment="1">
      <alignment horizontal="center" vertical="center"/>
    </xf>
    <xf numFmtId="0" fontId="0" fillId="0" borderId="46" xfId="0" applyFill="1" applyBorder="1" applyAlignment="1">
      <alignment horizontal="center" vertical="center"/>
    </xf>
    <xf numFmtId="0" fontId="6" fillId="2" borderId="24" xfId="0" applyFont="1" applyFill="1" applyBorder="1" applyAlignment="1">
      <alignment horizontal="center" vertical="center"/>
    </xf>
    <xf numFmtId="0" fontId="6" fillId="0" borderId="9" xfId="0" applyFont="1" applyBorder="1" applyAlignment="1">
      <alignment horizontal="center" vertical="center"/>
    </xf>
    <xf numFmtId="0" fontId="6" fillId="0" borderId="46" xfId="0" applyFont="1" applyBorder="1" applyAlignment="1">
      <alignment horizontal="center" vertical="center"/>
    </xf>
    <xf numFmtId="0" fontId="6" fillId="2" borderId="46" xfId="0" applyFont="1" applyFill="1" applyBorder="1" applyAlignment="1">
      <alignment horizontal="center" vertical="center"/>
    </xf>
    <xf numFmtId="0" fontId="6" fillId="0" borderId="46" xfId="0" applyFont="1" applyFill="1" applyBorder="1" applyAlignment="1">
      <alignment horizontal="center" vertical="center"/>
    </xf>
    <xf numFmtId="2" fontId="0" fillId="2" borderId="24" xfId="0" applyNumberFormat="1" applyFill="1" applyBorder="1" applyAlignment="1">
      <alignment horizontal="center" vertical="center"/>
    </xf>
    <xf numFmtId="2" fontId="0" fillId="0" borderId="46" xfId="0" applyNumberFormat="1" applyFill="1" applyBorder="1" applyAlignment="1">
      <alignment horizontal="center" vertical="center"/>
    </xf>
    <xf numFmtId="2" fontId="0" fillId="2" borderId="46" xfId="0" applyNumberFormat="1" applyFill="1" applyBorder="1" applyAlignment="1">
      <alignment horizontal="center" vertical="center"/>
    </xf>
    <xf numFmtId="2" fontId="0" fillId="2" borderId="0" xfId="0" applyNumberFormat="1" applyFill="1" applyBorder="1" applyAlignment="1">
      <alignment horizontal="center" vertical="center"/>
    </xf>
    <xf numFmtId="2" fontId="6" fillId="0" borderId="49" xfId="0" applyNumberFormat="1" applyFont="1" applyFill="1" applyBorder="1" applyAlignment="1">
      <alignment horizontal="center" vertical="center"/>
    </xf>
    <xf numFmtId="1" fontId="6" fillId="0" borderId="24" xfId="0" applyNumberFormat="1" applyFont="1" applyBorder="1" applyAlignment="1">
      <alignment horizontal="center" vertical="center"/>
    </xf>
    <xf numFmtId="1" fontId="0" fillId="0" borderId="9" xfId="0" applyNumberFormat="1" applyFill="1" applyBorder="1" applyAlignment="1">
      <alignment horizontal="center" vertical="center"/>
    </xf>
    <xf numFmtId="1" fontId="0" fillId="0" borderId="46" xfId="0" applyNumberFormat="1" applyFill="1" applyBorder="1" applyAlignment="1">
      <alignment horizontal="center" vertical="center"/>
    </xf>
    <xf numFmtId="0" fontId="6" fillId="0" borderId="49" xfId="0" applyFont="1" applyFill="1" applyBorder="1" applyAlignment="1">
      <alignment horizontal="center" vertical="center"/>
    </xf>
    <xf numFmtId="1" fontId="0" fillId="0" borderId="24" xfId="0" applyNumberFormat="1" applyBorder="1" applyAlignment="1">
      <alignment horizontal="center" vertical="center"/>
    </xf>
    <xf numFmtId="1" fontId="0" fillId="2" borderId="24" xfId="0" applyNumberFormat="1" applyFill="1" applyBorder="1" applyAlignment="1">
      <alignment horizontal="center" vertical="center"/>
    </xf>
    <xf numFmtId="1" fontId="0" fillId="2" borderId="46" xfId="0" applyNumberFormat="1" applyFill="1" applyBorder="1" applyAlignment="1">
      <alignment horizontal="center" vertical="center"/>
    </xf>
    <xf numFmtId="1" fontId="0" fillId="2" borderId="0" xfId="0" applyNumberFormat="1" applyFill="1" applyBorder="1" applyAlignment="1">
      <alignment horizontal="center" vertical="center"/>
    </xf>
    <xf numFmtId="1" fontId="0" fillId="0" borderId="49" xfId="0" applyNumberFormat="1" applyFill="1" applyBorder="1" applyAlignment="1">
      <alignment horizontal="center" vertical="center"/>
    </xf>
    <xf numFmtId="4" fontId="6" fillId="0" borderId="24" xfId="0" applyNumberFormat="1" applyFont="1" applyBorder="1" applyAlignment="1">
      <alignment horizontal="center" vertical="center"/>
    </xf>
    <xf numFmtId="4" fontId="0" fillId="0" borderId="9" xfId="0" applyNumberFormat="1" applyFill="1" applyBorder="1" applyAlignment="1">
      <alignment horizontal="center" vertical="center"/>
    </xf>
    <xf numFmtId="4" fontId="0" fillId="0" borderId="46" xfId="0" applyNumberFormat="1" applyFill="1" applyBorder="1" applyAlignment="1">
      <alignment horizontal="center" vertical="center"/>
    </xf>
    <xf numFmtId="4" fontId="0" fillId="0" borderId="0" xfId="0" applyNumberFormat="1" applyFill="1" applyBorder="1" applyAlignment="1">
      <alignment horizontal="center" vertical="center"/>
    </xf>
    <xf numFmtId="4" fontId="6" fillId="0" borderId="49" xfId="0" applyNumberFormat="1" applyFont="1" applyFill="1" applyBorder="1" applyAlignment="1">
      <alignment horizontal="center" vertical="center"/>
    </xf>
    <xf numFmtId="3" fontId="6" fillId="2" borderId="24" xfId="0" applyNumberFormat="1" applyFont="1" applyFill="1" applyBorder="1" applyAlignment="1">
      <alignment horizontal="center" vertical="center"/>
    </xf>
    <xf numFmtId="3" fontId="0" fillId="2" borderId="46" xfId="0" applyNumberFormat="1" applyFill="1" applyBorder="1" applyAlignment="1">
      <alignment horizontal="center" vertical="center"/>
    </xf>
    <xf numFmtId="3" fontId="6" fillId="0" borderId="46" xfId="0" applyNumberFormat="1" applyFont="1" applyFill="1" applyBorder="1" applyAlignment="1">
      <alignment horizontal="center" vertical="center"/>
    </xf>
    <xf numFmtId="3" fontId="0" fillId="2" borderId="0" xfId="0" applyNumberFormat="1" applyFill="1" applyBorder="1" applyAlignment="1">
      <alignment horizontal="center" vertical="center"/>
    </xf>
    <xf numFmtId="3" fontId="6" fillId="0" borderId="49" xfId="0" applyNumberFormat="1" applyFont="1" applyFill="1" applyBorder="1" applyAlignment="1">
      <alignment horizontal="center" vertical="center"/>
    </xf>
    <xf numFmtId="0" fontId="0" fillId="0" borderId="24" xfId="0" applyBorder="1" applyAlignment="1">
      <alignment horizontal="center" vertical="center"/>
    </xf>
    <xf numFmtId="0" fontId="0" fillId="0" borderId="49" xfId="0" applyFill="1" applyBorder="1" applyAlignment="1">
      <alignment horizontal="center" vertical="center"/>
    </xf>
    <xf numFmtId="2" fontId="0" fillId="0" borderId="24" xfId="0" applyNumberFormat="1" applyBorder="1" applyAlignment="1">
      <alignment horizontal="center" vertical="center"/>
    </xf>
    <xf numFmtId="0" fontId="0" fillId="2" borderId="0" xfId="0" applyFill="1" applyBorder="1" applyAlignment="1">
      <alignment horizontal="center" vertical="center"/>
    </xf>
    <xf numFmtId="0" fontId="8" fillId="6" borderId="15" xfId="0" applyFont="1" applyFill="1" applyBorder="1" applyAlignment="1">
      <alignment horizontal="center" vertical="center"/>
    </xf>
    <xf numFmtId="165" fontId="0" fillId="2" borderId="24" xfId="0" applyNumberFormat="1" applyFill="1" applyBorder="1" applyAlignment="1">
      <alignment horizontal="center" vertical="center"/>
    </xf>
    <xf numFmtId="165" fontId="0" fillId="2" borderId="46" xfId="0" applyNumberFormat="1" applyFill="1" applyBorder="1" applyAlignment="1">
      <alignment horizontal="center" vertical="center"/>
    </xf>
    <xf numFmtId="165" fontId="0" fillId="2" borderId="0" xfId="0" applyNumberFormat="1" applyFill="1" applyBorder="1" applyAlignment="1">
      <alignment horizontal="center" vertical="center"/>
    </xf>
    <xf numFmtId="165" fontId="0" fillId="0" borderId="46" xfId="0" applyNumberFormat="1" applyFill="1" applyBorder="1" applyAlignment="1">
      <alignment horizontal="center" vertical="center"/>
    </xf>
    <xf numFmtId="164" fontId="0" fillId="2" borderId="24" xfId="0" applyNumberFormat="1" applyFill="1" applyBorder="1" applyAlignment="1">
      <alignment horizontal="center" vertical="center"/>
    </xf>
    <xf numFmtId="2" fontId="0" fillId="0" borderId="49" xfId="0" applyNumberFormat="1" applyFill="1" applyBorder="1" applyAlignment="1">
      <alignment horizontal="center" vertical="center"/>
    </xf>
    <xf numFmtId="0" fontId="0" fillId="5" borderId="14" xfId="0" applyFill="1" applyBorder="1" applyAlignment="1">
      <alignment horizontal="center"/>
    </xf>
    <xf numFmtId="165" fontId="0" fillId="0" borderId="49" xfId="0" applyNumberFormat="1" applyFill="1" applyBorder="1" applyAlignment="1">
      <alignment horizontal="center" vertical="center"/>
    </xf>
    <xf numFmtId="165" fontId="6" fillId="2" borderId="24" xfId="0" applyNumberFormat="1" applyFont="1" applyFill="1" applyBorder="1" applyAlignment="1">
      <alignment horizontal="center" vertical="center"/>
    </xf>
    <xf numFmtId="0" fontId="0" fillId="0" borderId="5" xfId="0" applyFill="1" applyBorder="1" applyAlignment="1">
      <alignment horizontal="center"/>
    </xf>
    <xf numFmtId="0" fontId="8" fillId="4" borderId="6" xfId="0" applyFont="1" applyFill="1" applyBorder="1" applyAlignment="1">
      <alignment horizontal="center" vertical="center" wrapText="1"/>
    </xf>
    <xf numFmtId="0" fontId="0" fillId="0" borderId="25" xfId="0" applyBorder="1" applyAlignment="1">
      <alignment horizontal="center" vertical="center"/>
    </xf>
    <xf numFmtId="0" fontId="0" fillId="0" borderId="53"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6" fillId="0" borderId="13" xfId="0" applyFont="1" applyFill="1" applyBorder="1" applyAlignment="1">
      <alignment horizontal="center" vertical="center"/>
    </xf>
    <xf numFmtId="167" fontId="5" fillId="0" borderId="1" xfId="0" applyNumberFormat="1" applyFont="1" applyBorder="1" applyAlignment="1">
      <alignment horizontal="center" vertical="center"/>
    </xf>
    <xf numFmtId="0" fontId="5" fillId="0" borderId="50" xfId="2" applyFont="1" applyBorder="1" applyAlignment="1">
      <alignment horizontal="center" vertical="center"/>
    </xf>
    <xf numFmtId="0" fontId="5" fillId="5" borderId="50" xfId="2" applyFont="1" applyFill="1" applyBorder="1" applyAlignment="1">
      <alignment horizontal="center" vertical="center"/>
    </xf>
    <xf numFmtId="0" fontId="5" fillId="4" borderId="50" xfId="2" applyFont="1" applyFill="1" applyBorder="1" applyAlignment="1">
      <alignment horizontal="center" vertical="center"/>
    </xf>
    <xf numFmtId="22" fontId="5" fillId="0" borderId="50" xfId="2" applyNumberFormat="1" applyFont="1" applyBorder="1" applyAlignment="1">
      <alignment horizontal="center" vertical="center"/>
    </xf>
    <xf numFmtId="167" fontId="5" fillId="0" borderId="45" xfId="0" applyNumberFormat="1" applyFont="1" applyBorder="1" applyAlignment="1">
      <alignment horizontal="center"/>
    </xf>
    <xf numFmtId="0" fontId="5" fillId="0" borderId="1" xfId="2" applyFont="1" applyFill="1" applyBorder="1" applyAlignment="1">
      <alignment horizontal="center" vertical="center"/>
    </xf>
    <xf numFmtId="0" fontId="13" fillId="7" borderId="1" xfId="2" applyFont="1" applyFill="1" applyBorder="1" applyAlignment="1">
      <alignment horizontal="center" vertical="center"/>
    </xf>
    <xf numFmtId="0" fontId="13" fillId="4" borderId="1" xfId="2" applyFont="1" applyFill="1" applyBorder="1" applyAlignment="1">
      <alignment horizontal="center" vertical="center"/>
    </xf>
    <xf numFmtId="0" fontId="13" fillId="8" borderId="1" xfId="2" applyFont="1" applyFill="1" applyBorder="1" applyAlignment="1">
      <alignment horizontal="center" vertical="center"/>
    </xf>
    <xf numFmtId="167" fontId="5" fillId="0" borderId="45" xfId="0" applyNumberFormat="1" applyFont="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0" xfId="0" applyFont="1" applyAlignment="1">
      <alignment horizontal="center"/>
    </xf>
    <xf numFmtId="0" fontId="6" fillId="0" borderId="0" xfId="0" applyFont="1"/>
    <xf numFmtId="0" fontId="6" fillId="0" borderId="0" xfId="0" applyFont="1" applyAlignment="1">
      <alignment horizontal="left"/>
    </xf>
    <xf numFmtId="0" fontId="6" fillId="0" borderId="0" xfId="0" applyFont="1" applyFill="1"/>
    <xf numFmtId="0" fontId="5" fillId="0" borderId="1" xfId="0" applyFont="1" applyBorder="1" applyAlignment="1">
      <alignment horizontal="center"/>
    </xf>
    <xf numFmtId="0" fontId="13" fillId="6" borderId="0" xfId="2" applyFont="1" applyFill="1" applyBorder="1" applyAlignment="1">
      <alignment horizontal="center"/>
    </xf>
    <xf numFmtId="0" fontId="0" fillId="0" borderId="1" xfId="0" applyBorder="1" applyAlignment="1">
      <alignment horizontal="center"/>
    </xf>
    <xf numFmtId="0" fontId="6" fillId="0" borderId="1" xfId="0" applyFont="1" applyBorder="1" applyAlignment="1">
      <alignment horizontal="center"/>
    </xf>
    <xf numFmtId="0" fontId="5" fillId="0" borderId="0" xfId="0" applyFont="1" applyFill="1" applyBorder="1" applyAlignment="1">
      <alignment horizontal="center"/>
    </xf>
    <xf numFmtId="164" fontId="5" fillId="0" borderId="1" xfId="0" applyNumberFormat="1" applyFont="1" applyBorder="1" applyAlignment="1">
      <alignment horizontal="center"/>
    </xf>
    <xf numFmtId="2" fontId="5" fillId="0" borderId="1" xfId="0" applyNumberFormat="1" applyFont="1" applyBorder="1" applyAlignment="1">
      <alignment horizontal="center"/>
    </xf>
    <xf numFmtId="0" fontId="8" fillId="4" borderId="5" xfId="0" applyFont="1" applyFill="1" applyBorder="1" applyAlignment="1">
      <alignment horizontal="center" vertical="center"/>
    </xf>
    <xf numFmtId="0" fontId="6" fillId="0" borderId="1" xfId="0" applyFont="1" applyFill="1" applyBorder="1" applyAlignment="1">
      <alignment horizontal="center"/>
    </xf>
    <xf numFmtId="0" fontId="5" fillId="0" borderId="47" xfId="0" applyFont="1" applyBorder="1" applyAlignment="1">
      <alignment horizontal="center"/>
    </xf>
    <xf numFmtId="0" fontId="6" fillId="0" borderId="47" xfId="0" applyFont="1" applyBorder="1" applyAlignment="1">
      <alignment horizontal="center"/>
    </xf>
    <xf numFmtId="0" fontId="5" fillId="0" borderId="2" xfId="2" applyFont="1" applyBorder="1" applyAlignment="1">
      <alignment horizontal="center" vertical="center"/>
    </xf>
    <xf numFmtId="22" fontId="5" fillId="0" borderId="1" xfId="2" applyNumberFormat="1" applyFont="1" applyFill="1" applyBorder="1" applyAlignment="1">
      <alignment horizontal="center" vertical="center"/>
    </xf>
    <xf numFmtId="0" fontId="3" fillId="0" borderId="1" xfId="0" applyFont="1" applyBorder="1"/>
    <xf numFmtId="0" fontId="6" fillId="2" borderId="1" xfId="0" applyFont="1" applyFill="1" applyBorder="1" applyAlignment="1">
      <alignment horizontal="center"/>
    </xf>
    <xf numFmtId="0" fontId="3" fillId="0" borderId="1" xfId="0" applyFont="1" applyBorder="1" applyAlignment="1"/>
    <xf numFmtId="0" fontId="3" fillId="0" borderId="1" xfId="0" applyFont="1" applyBorder="1" applyAlignment="1">
      <alignment wrapText="1"/>
    </xf>
    <xf numFmtId="0" fontId="6" fillId="0" borderId="1" xfId="0" applyFont="1" applyBorder="1" applyAlignment="1">
      <alignment horizontal="left"/>
    </xf>
    <xf numFmtId="0" fontId="6" fillId="0" borderId="1" xfId="0" applyFont="1" applyFill="1" applyBorder="1" applyAlignment="1">
      <alignment horizontal="center" vertical="center"/>
    </xf>
    <xf numFmtId="0" fontId="17" fillId="6" borderId="1" xfId="0" applyFont="1" applyFill="1" applyBorder="1"/>
    <xf numFmtId="0" fontId="8" fillId="6" borderId="1" xfId="0" applyFont="1" applyFill="1" applyBorder="1" applyAlignment="1">
      <alignment horizontal="center"/>
    </xf>
    <xf numFmtId="1" fontId="6" fillId="0" borderId="49" xfId="0" applyNumberFormat="1" applyFont="1" applyFill="1" applyBorder="1" applyAlignment="1">
      <alignment horizontal="center" vertical="center"/>
    </xf>
    <xf numFmtId="1" fontId="6" fillId="2" borderId="24" xfId="0" applyNumberFormat="1" applyFont="1" applyFill="1" applyBorder="1" applyAlignment="1">
      <alignment horizontal="center" vertical="center"/>
    </xf>
    <xf numFmtId="0" fontId="6" fillId="0" borderId="21" xfId="0" applyFont="1" applyBorder="1" applyAlignment="1">
      <alignment horizontal="center"/>
    </xf>
    <xf numFmtId="0" fontId="6" fillId="0" borderId="11" xfId="0" applyFont="1" applyBorder="1" applyAlignment="1">
      <alignment horizontal="center"/>
    </xf>
    <xf numFmtId="0" fontId="2" fillId="0" borderId="1" xfId="0" applyFont="1" applyBorder="1"/>
    <xf numFmtId="0" fontId="3" fillId="2" borderId="1" xfId="0" applyFont="1" applyFill="1" applyBorder="1"/>
    <xf numFmtId="2" fontId="5" fillId="0" borderId="1" xfId="2" applyNumberFormat="1" applyFont="1" applyFill="1" applyBorder="1" applyAlignment="1">
      <alignment horizontal="center" vertical="center"/>
    </xf>
    <xf numFmtId="0" fontId="5" fillId="0" borderId="1" xfId="0" applyFont="1" applyFill="1" applyBorder="1" applyAlignment="1">
      <alignment horizontal="center"/>
    </xf>
    <xf numFmtId="0" fontId="5" fillId="0" borderId="50" xfId="2" applyFont="1" applyFill="1" applyBorder="1" applyAlignment="1">
      <alignment horizontal="center" vertical="center"/>
    </xf>
    <xf numFmtId="22" fontId="5" fillId="0" borderId="50"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 fontId="5" fillId="0" borderId="1" xfId="2" applyNumberFormat="1" applyFont="1" applyFill="1" applyBorder="1" applyAlignment="1">
      <alignment horizontal="center" vertical="center"/>
    </xf>
    <xf numFmtId="11" fontId="5" fillId="0" borderId="1" xfId="2" applyNumberFormat="1" applyFont="1" applyFill="1" applyBorder="1" applyAlignment="1">
      <alignment horizontal="center" vertical="center"/>
    </xf>
    <xf numFmtId="0" fontId="0" fillId="0" borderId="0" xfId="0" applyFill="1"/>
    <xf numFmtId="0" fontId="5" fillId="8" borderId="1" xfId="0" applyFont="1" applyFill="1" applyBorder="1" applyAlignment="1">
      <alignment horizontal="center"/>
    </xf>
    <xf numFmtId="0" fontId="0" fillId="0" borderId="1" xfId="0" applyFill="1" applyBorder="1"/>
    <xf numFmtId="0" fontId="13" fillId="0" borderId="1" xfId="2" applyFont="1" applyFill="1" applyBorder="1" applyAlignment="1">
      <alignment horizontal="center"/>
    </xf>
    <xf numFmtId="0" fontId="5" fillId="0" borderId="2" xfId="2" applyFont="1" applyFill="1" applyBorder="1" applyAlignment="1">
      <alignment horizontal="center" vertical="center"/>
    </xf>
    <xf numFmtId="0" fontId="0" fillId="0" borderId="35" xfId="0" applyFill="1" applyBorder="1" applyAlignment="1">
      <alignment horizontal="center" vertical="center"/>
    </xf>
    <xf numFmtId="0" fontId="0" fillId="0" borderId="32" xfId="0" applyFill="1" applyBorder="1" applyAlignment="1">
      <alignment horizontal="center" vertical="center"/>
    </xf>
    <xf numFmtId="14" fontId="6" fillId="0" borderId="0" xfId="0" applyNumberFormat="1" applyFont="1" applyProtection="1">
      <protection locked="0"/>
    </xf>
    <xf numFmtId="0" fontId="6" fillId="0" borderId="29" xfId="0" applyFont="1" applyFill="1" applyBorder="1"/>
    <xf numFmtId="0" fontId="6" fillId="0" borderId="28" xfId="0" applyFont="1" applyFill="1" applyBorder="1" applyAlignment="1">
      <alignment horizontal="center" vertical="center"/>
    </xf>
    <xf numFmtId="0" fontId="0" fillId="0" borderId="47" xfId="0" applyBorder="1" applyAlignment="1">
      <alignment horizontal="center" vertical="center"/>
    </xf>
    <xf numFmtId="0" fontId="6" fillId="0" borderId="56" xfId="0" applyFont="1" applyBorder="1"/>
    <xf numFmtId="0" fontId="6" fillId="0" borderId="34" xfId="0" applyFont="1" applyBorder="1" applyAlignment="1">
      <alignment horizontal="center" vertical="center"/>
    </xf>
    <xf numFmtId="0" fontId="8" fillId="6" borderId="24"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49" xfId="0" applyFont="1" applyFill="1" applyBorder="1" applyAlignment="1">
      <alignment horizontal="center" vertical="center"/>
    </xf>
    <xf numFmtId="0" fontId="6" fillId="0" borderId="57" xfId="0" applyFont="1" applyBorder="1"/>
    <xf numFmtId="0" fontId="0" fillId="0" borderId="58" xfId="0" applyBorder="1" applyAlignment="1">
      <alignment horizontal="center" vertical="center"/>
    </xf>
    <xf numFmtId="0" fontId="6" fillId="0" borderId="33" xfId="0" applyFont="1" applyFill="1" applyBorder="1"/>
    <xf numFmtId="0" fontId="6" fillId="0" borderId="58" xfId="0" applyFont="1" applyBorder="1" applyAlignment="1">
      <alignment horizontal="center" vertical="center"/>
    </xf>
    <xf numFmtId="0" fontId="6" fillId="0" borderId="28" xfId="0" applyFont="1" applyFill="1" applyBorder="1" applyAlignment="1">
      <alignment horizontal="center"/>
    </xf>
    <xf numFmtId="0" fontId="6" fillId="0" borderId="31" xfId="0" applyFont="1" applyFill="1" applyBorder="1" applyAlignment="1">
      <alignment horizontal="center"/>
    </xf>
    <xf numFmtId="0" fontId="18" fillId="0" borderId="0" xfId="0" applyFont="1" applyFill="1" applyBorder="1"/>
    <xf numFmtId="14" fontId="18" fillId="0" borderId="0" xfId="0" applyNumberFormat="1" applyFont="1" applyFill="1" applyBorder="1"/>
    <xf numFmtId="0" fontId="18" fillId="0" borderId="0" xfId="0" applyFont="1" applyFill="1" applyBorder="1" applyAlignment="1">
      <alignment horizontal="center"/>
    </xf>
    <xf numFmtId="49" fontId="18" fillId="0" borderId="0" xfId="0" applyNumberFormat="1" applyFont="1" applyFill="1" applyBorder="1" applyAlignment="1">
      <alignment horizontal="center"/>
    </xf>
    <xf numFmtId="0" fontId="18" fillId="0" borderId="0" xfId="0" applyFont="1" applyFill="1" applyBorder="1" applyAlignment="1" applyProtection="1">
      <alignment horizontal="center" vertical="center"/>
      <protection locked="0"/>
    </xf>
    <xf numFmtId="0" fontId="18" fillId="0" borderId="0" xfId="0" applyFont="1" applyFill="1" applyBorder="1" applyProtection="1">
      <protection locked="0"/>
    </xf>
    <xf numFmtId="0" fontId="5" fillId="0" borderId="26" xfId="2" applyFont="1" applyBorder="1" applyAlignment="1">
      <alignment horizontal="center" vertical="center"/>
    </xf>
    <xf numFmtId="14" fontId="5" fillId="0" borderId="2" xfId="0" applyNumberFormat="1" applyFont="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9" xfId="0" applyFont="1" applyBorder="1" applyAlignment="1">
      <alignment horizontal="center" vertical="center"/>
    </xf>
    <xf numFmtId="0" fontId="11" fillId="6" borderId="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27" xfId="0" applyFont="1" applyFill="1" applyBorder="1" applyAlignment="1">
      <alignment horizontal="center" vertical="center"/>
    </xf>
    <xf numFmtId="0" fontId="6" fillId="0" borderId="38" xfId="0" applyFont="1" applyBorder="1" applyAlignment="1">
      <alignment horizontal="center" vertical="center"/>
    </xf>
    <xf numFmtId="0" fontId="0" fillId="0" borderId="40" xfId="0" applyBorder="1" applyAlignment="1">
      <alignment horizontal="center" vertical="center"/>
    </xf>
    <xf numFmtId="0" fontId="6" fillId="0" borderId="42" xfId="0" applyFont="1" applyFill="1" applyBorder="1" applyAlignment="1">
      <alignment horizontal="center" vertical="center"/>
    </xf>
    <xf numFmtId="0" fontId="0" fillId="0" borderId="44" xfId="0" applyFill="1" applyBorder="1" applyAlignment="1">
      <alignment horizontal="center" vertical="center"/>
    </xf>
    <xf numFmtId="0" fontId="0" fillId="0" borderId="43" xfId="0" applyFill="1" applyBorder="1" applyAlignment="1">
      <alignment horizontal="center" vertical="center"/>
    </xf>
    <xf numFmtId="0" fontId="6" fillId="0" borderId="43" xfId="0" applyFont="1" applyFill="1" applyBorder="1" applyAlignment="1">
      <alignment horizontal="center" vertical="center"/>
    </xf>
    <xf numFmtId="0" fontId="0" fillId="0" borderId="22" xfId="0" applyFill="1" applyBorder="1" applyAlignment="1">
      <alignment horizontal="center" vertical="center"/>
    </xf>
    <xf numFmtId="0" fontId="6" fillId="0" borderId="54" xfId="0" applyFont="1" applyFill="1" applyBorder="1" applyAlignment="1">
      <alignment horizontal="center" vertical="center"/>
    </xf>
    <xf numFmtId="0" fontId="0" fillId="0" borderId="55" xfId="0" applyFill="1" applyBorder="1" applyAlignment="1">
      <alignment horizontal="center" vertical="center"/>
    </xf>
    <xf numFmtId="0" fontId="6" fillId="0" borderId="55" xfId="0" applyFont="1" applyFill="1" applyBorder="1" applyAlignment="1">
      <alignment horizontal="center" vertical="center"/>
    </xf>
    <xf numFmtId="0" fontId="0" fillId="0" borderId="48" xfId="0" applyFill="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13" fillId="6" borderId="1" xfId="2" applyFont="1" applyFill="1" applyBorder="1" applyAlignment="1">
      <alignment horizontal="center" vertical="center"/>
    </xf>
    <xf numFmtId="0" fontId="13" fillId="6" borderId="47" xfId="2" applyFont="1" applyFill="1" applyBorder="1" applyAlignment="1">
      <alignment horizontal="center" vertical="center"/>
    </xf>
    <xf numFmtId="0" fontId="13" fillId="6" borderId="2" xfId="2"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10" fillId="4" borderId="16" xfId="0" applyFont="1" applyFill="1" applyBorder="1" applyAlignment="1">
      <alignment horizontal="center"/>
    </xf>
    <xf numFmtId="0" fontId="10" fillId="4" borderId="17" xfId="0" applyFont="1" applyFill="1" applyBorder="1" applyAlignment="1">
      <alignment horizontal="center"/>
    </xf>
    <xf numFmtId="0" fontId="10" fillId="4" borderId="18"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67732</xdr:colOff>
      <xdr:row>1</xdr:row>
      <xdr:rowOff>40216</xdr:rowOff>
    </xdr:from>
    <xdr:to>
      <xdr:col>7</xdr:col>
      <xdr:colOff>440267</xdr:colOff>
      <xdr:row>3</xdr:row>
      <xdr:rowOff>118532</xdr:rowOff>
    </xdr:to>
    <xdr:sp macro="[0]!Hoja1.ejecutar" textlink="">
      <xdr:nvSpPr>
        <xdr:cNvPr id="2" name="1 Rectángulo redondeado"/>
        <xdr:cNvSpPr/>
      </xdr:nvSpPr>
      <xdr:spPr>
        <a:xfrm>
          <a:off x="313265" y="201083"/>
          <a:ext cx="1159935" cy="400049"/>
        </a:xfrm>
        <a:prstGeom prst="roundRect">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s-CL"/>
            <a:t>Generar Gráfico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978242</xdr:colOff>
      <xdr:row>23</xdr:row>
      <xdr:rowOff>115844</xdr:rowOff>
    </xdr:from>
    <xdr:to>
      <xdr:col>3</xdr:col>
      <xdr:colOff>283174</xdr:colOff>
      <xdr:row>28</xdr:row>
      <xdr:rowOff>51486</xdr:rowOff>
    </xdr:to>
    <xdr:sp macro="[0]!Hoja1.mapa2" textlink="">
      <xdr:nvSpPr>
        <xdr:cNvPr id="4" name="3 Rectángulo redondeado"/>
        <xdr:cNvSpPr/>
      </xdr:nvSpPr>
      <xdr:spPr>
        <a:xfrm>
          <a:off x="1068343" y="4003074"/>
          <a:ext cx="1261419" cy="772297"/>
        </a:xfrm>
        <a:prstGeom prst="roundRect">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s-CL" sz="1200">
              <a:solidFill>
                <a:schemeClr val="lt1"/>
              </a:solidFill>
              <a:latin typeface="+mn-lt"/>
              <a:ea typeface="+mn-ea"/>
              <a:cs typeface="+mn-cs"/>
            </a:rPr>
            <a:t>Información Áreas de Vigilancia</a:t>
          </a:r>
          <a:endParaRPr lang="es-ES" sz="1200"/>
        </a:p>
      </xdr:txBody>
    </xdr:sp>
    <xdr:clientData/>
  </xdr:twoCellAnchor>
  <xdr:twoCellAnchor>
    <xdr:from>
      <xdr:col>3</xdr:col>
      <xdr:colOff>487061</xdr:colOff>
      <xdr:row>23</xdr:row>
      <xdr:rowOff>139528</xdr:rowOff>
    </xdr:from>
    <xdr:to>
      <xdr:col>3</xdr:col>
      <xdr:colOff>1748480</xdr:colOff>
      <xdr:row>28</xdr:row>
      <xdr:rowOff>75170</xdr:rowOff>
    </xdr:to>
    <xdr:sp macro="[0]!Hoja1.glos" textlink="">
      <xdr:nvSpPr>
        <xdr:cNvPr id="5" name="4 Rectángulo redondeado"/>
        <xdr:cNvSpPr/>
      </xdr:nvSpPr>
      <xdr:spPr>
        <a:xfrm>
          <a:off x="2533649" y="4026758"/>
          <a:ext cx="1261419" cy="772297"/>
        </a:xfrm>
        <a:prstGeom prst="roundRect">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s-CL" sz="1200">
              <a:solidFill>
                <a:schemeClr val="lt1"/>
              </a:solidFill>
              <a:latin typeface="+mn-lt"/>
              <a:ea typeface="+mn-ea"/>
              <a:cs typeface="+mn-cs"/>
            </a:rPr>
            <a:t>Glosario</a:t>
          </a:r>
          <a:endParaRPr lang="es-ES" sz="1200"/>
        </a:p>
      </xdr:txBody>
    </xdr:sp>
    <xdr:clientData/>
  </xdr:twoCellAnchor>
  <xdr:twoCellAnchor>
    <xdr:from>
      <xdr:col>1</xdr:col>
      <xdr:colOff>978244</xdr:colOff>
      <xdr:row>29</xdr:row>
      <xdr:rowOff>77230</xdr:rowOff>
    </xdr:from>
    <xdr:to>
      <xdr:col>3</xdr:col>
      <xdr:colOff>283176</xdr:colOff>
      <xdr:row>34</xdr:row>
      <xdr:rowOff>12871</xdr:rowOff>
    </xdr:to>
    <xdr:sp macro="[0]!Hoja1.anteproyecto" textlink="">
      <xdr:nvSpPr>
        <xdr:cNvPr id="6" name="5 Rectángulo redondeado"/>
        <xdr:cNvSpPr/>
      </xdr:nvSpPr>
      <xdr:spPr>
        <a:xfrm>
          <a:off x="1068345" y="4968446"/>
          <a:ext cx="1261419" cy="772297"/>
        </a:xfrm>
        <a:prstGeom prst="roundRect">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s-CL" sz="1200">
              <a:solidFill>
                <a:schemeClr val="lt1"/>
              </a:solidFill>
              <a:latin typeface="+mn-lt"/>
              <a:ea typeface="+mn-ea"/>
              <a:cs typeface="+mn-cs"/>
            </a:rPr>
            <a:t>Anteproyecto</a:t>
          </a:r>
          <a:r>
            <a:rPr lang="es-CL" sz="1200" baseline="0">
              <a:solidFill>
                <a:schemeClr val="lt1"/>
              </a:solidFill>
              <a:latin typeface="+mn-lt"/>
              <a:ea typeface="+mn-ea"/>
              <a:cs typeface="+mn-cs"/>
            </a:rPr>
            <a:t> de Norma Secundaria</a:t>
          </a:r>
          <a:endParaRPr lang="es-ES" sz="1200"/>
        </a:p>
      </xdr:txBody>
    </xdr:sp>
    <xdr:clientData/>
  </xdr:twoCellAnchor>
  <xdr:twoCellAnchor>
    <xdr:from>
      <xdr:col>3</xdr:col>
      <xdr:colOff>463378</xdr:colOff>
      <xdr:row>29</xdr:row>
      <xdr:rowOff>77230</xdr:rowOff>
    </xdr:from>
    <xdr:to>
      <xdr:col>3</xdr:col>
      <xdr:colOff>1724797</xdr:colOff>
      <xdr:row>34</xdr:row>
      <xdr:rowOff>12871</xdr:rowOff>
    </xdr:to>
    <xdr:sp macro="[0]!Hoja1.nch1333" textlink="">
      <xdr:nvSpPr>
        <xdr:cNvPr id="7" name="6 Rectángulo redondeado"/>
        <xdr:cNvSpPr/>
      </xdr:nvSpPr>
      <xdr:spPr>
        <a:xfrm>
          <a:off x="2509966" y="4968446"/>
          <a:ext cx="1261419" cy="772297"/>
        </a:xfrm>
        <a:prstGeom prst="roundRect">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s-CL" sz="1200">
              <a:solidFill>
                <a:schemeClr val="lt1"/>
              </a:solidFill>
              <a:latin typeface="+mn-lt"/>
              <a:ea typeface="+mn-ea"/>
              <a:cs typeface="+mn-cs"/>
            </a:rPr>
            <a:t>Norma Chilena de Riego</a:t>
          </a:r>
          <a:endParaRPr lang="es-ES"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P500"/>
  <sheetViews>
    <sheetView tabSelected="1" zoomScale="90" zoomScaleNormal="90" workbookViewId="0">
      <selection activeCell="N5" sqref="N5"/>
    </sheetView>
  </sheetViews>
  <sheetFormatPr baseColWidth="10" defaultColWidth="11.44140625" defaultRowHeight="13.2" x14ac:dyDescent="0.25"/>
  <cols>
    <col min="1" max="1" width="3.5546875" style="22" customWidth="1"/>
    <col min="2" max="2" width="16.44140625" style="22" hidden="1" customWidth="1"/>
    <col min="3" max="3" width="11" style="22" hidden="1" customWidth="1"/>
    <col min="4" max="6" width="11.44140625" style="22" hidden="1" customWidth="1"/>
    <col min="7" max="7" width="11.44140625" style="22" customWidth="1"/>
    <col min="8" max="9" width="9" style="22" customWidth="1"/>
    <col min="10" max="13" width="16.6640625" style="262" customWidth="1"/>
    <col min="14" max="14" width="16.6640625" style="263" customWidth="1"/>
    <col min="15" max="16" width="16.6640625" style="25" customWidth="1"/>
    <col min="17" max="68" width="12.33203125" style="22" customWidth="1"/>
    <col min="69" max="16384" width="11.44140625" style="22"/>
  </cols>
  <sheetData>
    <row r="1" spans="1:68" s="23" customFormat="1" ht="12.75" customHeight="1" x14ac:dyDescent="0.25">
      <c r="A1"/>
      <c r="B1" s="27"/>
      <c r="C1" s="27"/>
      <c r="D1" s="27"/>
      <c r="E1" s="27"/>
      <c r="F1" s="27"/>
      <c r="G1" s="27"/>
      <c r="H1" s="27"/>
      <c r="I1" s="26"/>
      <c r="J1" s="258"/>
      <c r="K1" s="259"/>
      <c r="L1" s="258"/>
      <c r="M1" s="260"/>
      <c r="N1" s="260"/>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68" s="23" customFormat="1" ht="12.75" customHeight="1" x14ac:dyDescent="0.25">
      <c r="A2" s="22"/>
      <c r="B2" s="28"/>
      <c r="C2" s="28"/>
      <c r="D2" s="28"/>
      <c r="E2" s="28"/>
      <c r="F2" s="28"/>
      <c r="G2" s="28"/>
      <c r="H2" s="28"/>
      <c r="I2" s="24"/>
      <c r="J2" s="258"/>
      <c r="K2" s="258"/>
      <c r="L2" s="258"/>
      <c r="M2" s="260"/>
      <c r="N2" s="260"/>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row>
    <row r="3" spans="1:68" s="25" customFormat="1" ht="12.75" customHeight="1" x14ac:dyDescent="0.25">
      <c r="B3" s="29" t="s">
        <v>46</v>
      </c>
      <c r="C3" s="30"/>
      <c r="D3" s="29"/>
      <c r="E3" s="30"/>
      <c r="F3" s="30"/>
      <c r="G3" s="30"/>
      <c r="H3" s="30"/>
      <c r="I3" s="24"/>
      <c r="J3" s="261"/>
      <c r="K3" s="260"/>
      <c r="L3" s="260"/>
      <c r="M3" s="260"/>
      <c r="N3" s="260"/>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row>
    <row r="4" spans="1:68" ht="12.75" customHeight="1" x14ac:dyDescent="0.25">
      <c r="B4" s="31" t="s">
        <v>32</v>
      </c>
      <c r="C4" s="32"/>
      <c r="D4" s="33"/>
      <c r="E4" s="33"/>
      <c r="F4" s="29"/>
      <c r="G4" s="33"/>
      <c r="H4" s="28"/>
      <c r="I4" s="24"/>
      <c r="J4" s="261"/>
      <c r="K4" s="260"/>
      <c r="L4" s="260"/>
      <c r="M4" s="260"/>
      <c r="N4" s="260"/>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row>
    <row r="5" spans="1:68" ht="12.75" customHeight="1" x14ac:dyDescent="0.25">
      <c r="B5" s="34" t="s">
        <v>33</v>
      </c>
      <c r="C5" s="35" t="s">
        <v>53</v>
      </c>
      <c r="D5" s="36"/>
      <c r="E5" s="37"/>
      <c r="F5" s="37"/>
      <c r="G5" s="29"/>
      <c r="H5" s="28"/>
      <c r="I5" s="24"/>
      <c r="J5" s="261"/>
      <c r="K5" s="260"/>
      <c r="L5" s="260"/>
      <c r="M5" s="260"/>
      <c r="N5" s="260"/>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row>
    <row r="6" spans="1:68" ht="12.75" customHeight="1" x14ac:dyDescent="0.25">
      <c r="B6" s="34" t="s">
        <v>34</v>
      </c>
      <c r="C6" s="35" t="s">
        <v>53</v>
      </c>
      <c r="D6" s="37"/>
      <c r="E6" s="37"/>
      <c r="F6" s="37"/>
      <c r="G6" s="37"/>
      <c r="H6" s="28"/>
      <c r="I6" s="24"/>
      <c r="J6" s="261"/>
      <c r="K6" s="260"/>
      <c r="L6" s="260"/>
      <c r="M6" s="260"/>
      <c r="N6" s="260"/>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row>
    <row r="7" spans="1:68" ht="12.75" customHeight="1" x14ac:dyDescent="0.25">
      <c r="B7" s="34" t="s">
        <v>54</v>
      </c>
      <c r="C7" s="243" t="s">
        <v>375</v>
      </c>
      <c r="D7" s="37"/>
      <c r="E7" s="37"/>
      <c r="F7" s="37"/>
      <c r="G7" s="37"/>
      <c r="H7" s="28"/>
      <c r="I7" s="24"/>
      <c r="J7" s="261"/>
      <c r="K7" s="260"/>
      <c r="L7" s="260"/>
      <c r="M7" s="260"/>
      <c r="N7" s="260"/>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row>
    <row r="8" spans="1:68" ht="12.75" customHeight="1" x14ac:dyDescent="0.25">
      <c r="B8" s="34" t="s">
        <v>55</v>
      </c>
      <c r="C8" s="38" t="s">
        <v>48</v>
      </c>
      <c r="D8" s="37"/>
      <c r="E8" s="37"/>
      <c r="F8" s="37"/>
      <c r="G8" s="37"/>
      <c r="H8" s="28"/>
      <c r="I8" s="24"/>
      <c r="J8" s="261"/>
      <c r="K8" s="260"/>
      <c r="L8" s="260"/>
      <c r="M8" s="260"/>
      <c r="N8" s="260"/>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row>
    <row r="9" spans="1:68" ht="12.75" customHeight="1" x14ac:dyDescent="0.25">
      <c r="B9" s="97" t="s">
        <v>241</v>
      </c>
      <c r="C9" s="22" t="s">
        <v>376</v>
      </c>
      <c r="J9" s="261"/>
      <c r="K9" s="260"/>
      <c r="L9" s="260"/>
      <c r="M9" s="260"/>
      <c r="N9" s="260"/>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row>
    <row r="10" spans="1:68" ht="12.75" customHeight="1" x14ac:dyDescent="0.25">
      <c r="B10" s="97" t="s">
        <v>242</v>
      </c>
      <c r="C10" s="22" t="s">
        <v>374</v>
      </c>
      <c r="J10" s="261"/>
      <c r="K10" s="260"/>
      <c r="L10" s="260"/>
      <c r="M10" s="260"/>
      <c r="N10" s="260"/>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row>
    <row r="11" spans="1:68" ht="12.75" customHeight="1" x14ac:dyDescent="0.25">
      <c r="J11" s="261"/>
      <c r="K11" s="260"/>
      <c r="L11" s="260"/>
      <c r="M11" s="260"/>
      <c r="N11" s="260"/>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row>
    <row r="12" spans="1:68" ht="12.75" customHeight="1" x14ac:dyDescent="0.25">
      <c r="C12" t="s">
        <v>196</v>
      </c>
      <c r="D12" t="s">
        <v>197</v>
      </c>
      <c r="E12" t="s">
        <v>198</v>
      </c>
      <c r="F12"/>
      <c r="G12"/>
      <c r="J12" s="261"/>
      <c r="K12" s="260"/>
      <c r="L12" s="260"/>
      <c r="M12" s="260"/>
      <c r="N12" s="260"/>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row>
    <row r="13" spans="1:68" ht="12.75" customHeight="1" x14ac:dyDescent="0.25">
      <c r="C13" t="s">
        <v>199</v>
      </c>
      <c r="D13" t="s">
        <v>195</v>
      </c>
      <c r="E13" t="s">
        <v>200</v>
      </c>
      <c r="F13"/>
      <c r="G13"/>
      <c r="J13" s="261"/>
      <c r="K13" s="260"/>
      <c r="L13" s="260"/>
      <c r="M13" s="260"/>
      <c r="N13" s="260"/>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row>
    <row r="14" spans="1:68" ht="12.75" customHeight="1" x14ac:dyDescent="0.25">
      <c r="C14" t="s">
        <v>201</v>
      </c>
      <c r="D14" t="s">
        <v>202</v>
      </c>
      <c r="E14" t="s">
        <v>49</v>
      </c>
      <c r="F14"/>
      <c r="G14"/>
      <c r="J14" s="261"/>
      <c r="K14" s="260"/>
      <c r="L14" s="260"/>
      <c r="M14" s="260"/>
      <c r="N14" s="260"/>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row>
    <row r="15" spans="1:68" ht="12.75" customHeight="1" x14ac:dyDescent="0.25">
      <c r="C15"/>
      <c r="D15"/>
      <c r="E15"/>
      <c r="F15"/>
      <c r="G15"/>
      <c r="J15" s="261"/>
      <c r="K15" s="260"/>
      <c r="L15" s="260"/>
      <c r="M15" s="260"/>
      <c r="N15" s="260"/>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row>
    <row r="16" spans="1:68" ht="12.75" customHeight="1" x14ac:dyDescent="0.25">
      <c r="J16" s="261"/>
      <c r="K16" s="260"/>
      <c r="L16" s="260"/>
      <c r="M16" s="260"/>
      <c r="N16" s="260"/>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row>
    <row r="17" spans="10:68" ht="12.75" customHeight="1" x14ac:dyDescent="0.25">
      <c r="J17" s="261"/>
      <c r="K17" s="260"/>
      <c r="L17" s="260"/>
      <c r="M17" s="260"/>
      <c r="N17" s="260"/>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row>
    <row r="18" spans="10:68" ht="12.75" customHeight="1" x14ac:dyDescent="0.25">
      <c r="J18" s="261"/>
      <c r="K18" s="260"/>
      <c r="L18" s="260"/>
      <c r="M18" s="260"/>
      <c r="N18" s="260"/>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row>
    <row r="19" spans="10:68" ht="12.75" customHeight="1" x14ac:dyDescent="0.25">
      <c r="J19" s="261"/>
      <c r="K19" s="260"/>
      <c r="L19" s="260"/>
      <c r="M19" s="260"/>
      <c r="N19" s="260"/>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row>
    <row r="20" spans="10:68" ht="12.75" customHeight="1" x14ac:dyDescent="0.25">
      <c r="J20" s="261"/>
      <c r="K20" s="260"/>
      <c r="L20" s="260"/>
      <c r="M20" s="260"/>
      <c r="N20" s="260"/>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row>
    <row r="21" spans="10:68" ht="12.75" customHeight="1" x14ac:dyDescent="0.25">
      <c r="J21" s="261"/>
      <c r="K21" s="260"/>
      <c r="L21" s="260"/>
      <c r="M21" s="260"/>
      <c r="N21" s="260"/>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row>
    <row r="22" spans="10:68" ht="12.75" customHeight="1" x14ac:dyDescent="0.25">
      <c r="J22" s="261"/>
      <c r="K22" s="260"/>
      <c r="L22" s="260"/>
      <c r="M22" s="260"/>
      <c r="N22" s="260"/>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row>
    <row r="23" spans="10:68" ht="12.75" customHeight="1" x14ac:dyDescent="0.25">
      <c r="J23" s="261"/>
      <c r="K23" s="260"/>
      <c r="L23" s="260"/>
      <c r="M23" s="260"/>
      <c r="N23" s="260"/>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row>
    <row r="24" spans="10:68" ht="12.75" customHeight="1" x14ac:dyDescent="0.25">
      <c r="J24" s="261"/>
      <c r="K24" s="260"/>
      <c r="L24" s="260"/>
      <c r="M24" s="260"/>
      <c r="N24" s="260"/>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row>
    <row r="25" spans="10:68" ht="12.75" customHeight="1" x14ac:dyDescent="0.25">
      <c r="J25" s="261"/>
      <c r="K25" s="260"/>
      <c r="L25" s="260"/>
      <c r="M25" s="260"/>
      <c r="N25" s="260"/>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row>
    <row r="26" spans="10:68" ht="12.75" customHeight="1" x14ac:dyDescent="0.25">
      <c r="J26" s="261"/>
      <c r="K26" s="260"/>
      <c r="L26" s="260"/>
      <c r="M26" s="260"/>
      <c r="N26" s="260"/>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row>
    <row r="27" spans="10:68" ht="12.75" customHeight="1" x14ac:dyDescent="0.25">
      <c r="J27" s="261"/>
      <c r="K27" s="260"/>
      <c r="L27" s="260"/>
      <c r="M27" s="260"/>
      <c r="N27" s="260"/>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row>
    <row r="28" spans="10:68" ht="12.75" customHeight="1" x14ac:dyDescent="0.25">
      <c r="J28" s="261"/>
      <c r="K28" s="260"/>
      <c r="L28" s="260"/>
      <c r="M28" s="260"/>
      <c r="N28" s="260"/>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row>
    <row r="29" spans="10:68" ht="12.75" customHeight="1" x14ac:dyDescent="0.25">
      <c r="J29" s="261"/>
      <c r="K29" s="260"/>
      <c r="L29" s="260"/>
      <c r="M29" s="260"/>
      <c r="N29" s="260"/>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row>
    <row r="30" spans="10:68" ht="12.75" customHeight="1" x14ac:dyDescent="0.25">
      <c r="J30" s="261"/>
      <c r="K30" s="260"/>
      <c r="L30" s="260"/>
      <c r="M30" s="260"/>
      <c r="N30" s="260"/>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row>
    <row r="31" spans="10:68" ht="12.75" customHeight="1" x14ac:dyDescent="0.25">
      <c r="J31" s="261"/>
      <c r="K31" s="260"/>
      <c r="L31" s="260"/>
      <c r="M31" s="260"/>
      <c r="N31" s="260"/>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row>
    <row r="32" spans="10:68" ht="12.75" customHeight="1" x14ac:dyDescent="0.25">
      <c r="J32" s="261"/>
      <c r="K32" s="260"/>
      <c r="L32" s="260"/>
      <c r="M32" s="260"/>
      <c r="N32" s="260"/>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row>
    <row r="33" spans="10:68" ht="12.75" customHeight="1" x14ac:dyDescent="0.25">
      <c r="J33" s="261"/>
      <c r="K33" s="260"/>
      <c r="L33" s="260"/>
      <c r="M33" s="260"/>
      <c r="N33" s="260"/>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row>
    <row r="34" spans="10:68" ht="12.75" customHeight="1" x14ac:dyDescent="0.25">
      <c r="J34" s="261"/>
      <c r="K34" s="260"/>
      <c r="L34" s="260"/>
      <c r="M34" s="260"/>
      <c r="N34" s="260"/>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row>
    <row r="35" spans="10:68" ht="12.75" customHeight="1" x14ac:dyDescent="0.25">
      <c r="J35" s="261"/>
      <c r="K35" s="260"/>
      <c r="L35" s="260"/>
      <c r="M35" s="260"/>
      <c r="N35" s="260"/>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row>
    <row r="36" spans="10:68" ht="12.75" customHeight="1" x14ac:dyDescent="0.25">
      <c r="J36" s="261"/>
      <c r="K36" s="260"/>
      <c r="L36" s="260"/>
      <c r="M36" s="260"/>
      <c r="N36" s="260"/>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row>
    <row r="37" spans="10:68" ht="12.75" customHeight="1" x14ac:dyDescent="0.25">
      <c r="J37" s="261"/>
      <c r="K37" s="260"/>
      <c r="L37" s="260"/>
      <c r="M37" s="260"/>
      <c r="N37" s="260"/>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row>
    <row r="38" spans="10:68" ht="12.75" customHeight="1" x14ac:dyDescent="0.25">
      <c r="J38" s="261"/>
      <c r="K38" s="260"/>
      <c r="L38" s="260"/>
      <c r="M38" s="260"/>
      <c r="N38" s="260"/>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row>
    <row r="39" spans="10:68" ht="12.75" customHeight="1" x14ac:dyDescent="0.25">
      <c r="J39" s="261"/>
      <c r="K39" s="260"/>
      <c r="L39" s="260"/>
      <c r="M39" s="260"/>
      <c r="N39" s="260"/>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row>
    <row r="40" spans="10:68" ht="12.75" customHeight="1" x14ac:dyDescent="0.25">
      <c r="J40" s="261"/>
      <c r="K40" s="260"/>
      <c r="L40" s="260"/>
      <c r="M40" s="260"/>
      <c r="N40" s="260"/>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row>
    <row r="41" spans="10:68" ht="12.75" customHeight="1" x14ac:dyDescent="0.25">
      <c r="J41" s="261"/>
      <c r="K41" s="260"/>
      <c r="L41" s="260"/>
      <c r="M41" s="260"/>
      <c r="N41" s="260"/>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row>
    <row r="42" spans="10:68" ht="12.75" customHeight="1" x14ac:dyDescent="0.25">
      <c r="J42" s="261"/>
      <c r="K42" s="260"/>
      <c r="L42" s="260"/>
      <c r="M42" s="260"/>
      <c r="N42" s="260"/>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row>
    <row r="43" spans="10:68" ht="12.75" customHeight="1" x14ac:dyDescent="0.25">
      <c r="J43" s="261"/>
      <c r="K43" s="260"/>
      <c r="L43" s="260"/>
      <c r="M43" s="260"/>
      <c r="N43" s="260"/>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row>
    <row r="44" spans="10:68" ht="12.75" customHeight="1" x14ac:dyDescent="0.25">
      <c r="J44" s="261"/>
      <c r="K44" s="260"/>
      <c r="L44" s="260"/>
      <c r="M44" s="260"/>
      <c r="N44" s="260"/>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row>
    <row r="45" spans="10:68" ht="12.75" customHeight="1" x14ac:dyDescent="0.25">
      <c r="J45" s="261"/>
      <c r="K45" s="260"/>
      <c r="L45" s="260"/>
      <c r="M45" s="260"/>
      <c r="N45" s="260"/>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row>
    <row r="46" spans="10:68" ht="12.75" customHeight="1" x14ac:dyDescent="0.25">
      <c r="J46" s="261"/>
      <c r="K46" s="260"/>
      <c r="L46" s="260"/>
      <c r="M46" s="260"/>
      <c r="N46" s="260"/>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row>
    <row r="47" spans="10:68" ht="12.75" customHeight="1" x14ac:dyDescent="0.25">
      <c r="J47" s="261"/>
      <c r="K47" s="260"/>
      <c r="L47" s="260"/>
      <c r="M47" s="260"/>
      <c r="N47" s="260"/>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row>
    <row r="48" spans="10:68" ht="12.75" customHeight="1" x14ac:dyDescent="0.25">
      <c r="J48" s="261"/>
      <c r="K48" s="260"/>
      <c r="L48" s="260"/>
      <c r="M48" s="260"/>
      <c r="N48" s="260"/>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row>
    <row r="49" spans="10:68" ht="12.75" customHeight="1" x14ac:dyDescent="0.25">
      <c r="J49" s="261"/>
      <c r="K49" s="260"/>
      <c r="L49" s="260"/>
      <c r="M49" s="260"/>
      <c r="N49" s="260"/>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row>
    <row r="50" spans="10:68" ht="12.75" customHeight="1" x14ac:dyDescent="0.25">
      <c r="J50" s="261"/>
      <c r="K50" s="260"/>
      <c r="L50" s="260"/>
      <c r="M50" s="260"/>
      <c r="N50" s="260"/>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row>
    <row r="51" spans="10:68" ht="12.75" customHeight="1" x14ac:dyDescent="0.25">
      <c r="J51" s="261"/>
      <c r="K51" s="260"/>
      <c r="L51" s="260"/>
      <c r="M51" s="260"/>
      <c r="N51" s="260"/>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row>
    <row r="52" spans="10:68" ht="12.75" customHeight="1" x14ac:dyDescent="0.25">
      <c r="J52" s="261"/>
      <c r="K52" s="260"/>
      <c r="L52" s="260"/>
      <c r="M52" s="260"/>
      <c r="N52" s="260"/>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row>
    <row r="53" spans="10:68" ht="12.75" customHeight="1" x14ac:dyDescent="0.25">
      <c r="J53" s="261"/>
      <c r="K53" s="260"/>
      <c r="L53" s="260"/>
      <c r="M53" s="260"/>
      <c r="N53" s="260"/>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row>
    <row r="54" spans="10:68" ht="12.75" customHeight="1" x14ac:dyDescent="0.25">
      <c r="J54" s="261"/>
      <c r="K54" s="260"/>
      <c r="L54" s="260"/>
      <c r="M54" s="260"/>
      <c r="N54" s="260"/>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row>
    <row r="55" spans="10:68" ht="12.75" customHeight="1" x14ac:dyDescent="0.25">
      <c r="J55" s="261"/>
      <c r="K55" s="260"/>
      <c r="L55" s="260"/>
      <c r="M55" s="260"/>
      <c r="N55" s="260"/>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row>
    <row r="56" spans="10:68" ht="12.75" customHeight="1" x14ac:dyDescent="0.25">
      <c r="J56" s="261"/>
      <c r="K56" s="260"/>
      <c r="L56" s="260"/>
      <c r="M56" s="260"/>
      <c r="N56" s="260"/>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row>
    <row r="57" spans="10:68" ht="12.75" customHeight="1" x14ac:dyDescent="0.25">
      <c r="J57" s="261"/>
      <c r="K57" s="260"/>
      <c r="L57" s="260"/>
      <c r="M57" s="260"/>
      <c r="N57" s="260"/>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row>
    <row r="58" spans="10:68" ht="12.75" customHeight="1" x14ac:dyDescent="0.25">
      <c r="J58" s="261"/>
      <c r="K58" s="260"/>
      <c r="L58" s="260"/>
      <c r="M58" s="260"/>
      <c r="N58" s="260"/>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row>
    <row r="59" spans="10:68" ht="12.75" customHeight="1" x14ac:dyDescent="0.25">
      <c r="J59" s="261"/>
      <c r="K59" s="260"/>
      <c r="L59" s="260"/>
      <c r="M59" s="260"/>
      <c r="N59" s="260"/>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row>
    <row r="60" spans="10:68" ht="12.75" customHeight="1" x14ac:dyDescent="0.25">
      <c r="J60" s="261"/>
      <c r="K60" s="260"/>
      <c r="L60" s="260"/>
      <c r="M60" s="260"/>
      <c r="N60" s="260"/>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row>
    <row r="61" spans="10:68" ht="12.75" customHeight="1" x14ac:dyDescent="0.25">
      <c r="J61" s="261"/>
      <c r="K61" s="260"/>
      <c r="L61" s="260"/>
      <c r="M61" s="260"/>
      <c r="N61" s="260"/>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row>
    <row r="62" spans="10:68" ht="12.75" customHeight="1" x14ac:dyDescent="0.25">
      <c r="J62" s="261"/>
      <c r="K62" s="260"/>
      <c r="L62" s="260"/>
      <c r="M62" s="260"/>
      <c r="N62" s="260"/>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row>
    <row r="63" spans="10:68" ht="12.75" customHeight="1" x14ac:dyDescent="0.25">
      <c r="J63" s="261"/>
      <c r="K63" s="260"/>
      <c r="L63" s="260"/>
      <c r="M63" s="260"/>
      <c r="N63" s="260"/>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row>
    <row r="64" spans="10:68" ht="12.75" customHeight="1" x14ac:dyDescent="0.25">
      <c r="J64" s="261"/>
      <c r="K64" s="260"/>
      <c r="L64" s="260"/>
      <c r="M64" s="260"/>
      <c r="N64" s="260"/>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row>
    <row r="65" spans="10:68" ht="12.75" customHeight="1" x14ac:dyDescent="0.25">
      <c r="J65" s="261"/>
      <c r="K65" s="260"/>
      <c r="L65" s="260"/>
      <c r="M65" s="260"/>
      <c r="N65" s="260"/>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row>
    <row r="66" spans="10:68" ht="12.75" customHeight="1" x14ac:dyDescent="0.25">
      <c r="J66" s="261"/>
      <c r="K66" s="260"/>
      <c r="L66" s="260"/>
      <c r="M66" s="260"/>
      <c r="N66" s="260"/>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row>
    <row r="67" spans="10:68" ht="12.75" customHeight="1" x14ac:dyDescent="0.25">
      <c r="J67" s="261"/>
      <c r="K67" s="260"/>
      <c r="L67" s="260"/>
      <c r="M67" s="260"/>
      <c r="N67" s="260"/>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row>
    <row r="68" spans="10:68" ht="12.75" customHeight="1" x14ac:dyDescent="0.25">
      <c r="J68" s="261"/>
      <c r="K68" s="260"/>
      <c r="L68" s="260"/>
      <c r="M68" s="260"/>
      <c r="N68" s="260"/>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row>
    <row r="69" spans="10:68" ht="12.75" customHeight="1" x14ac:dyDescent="0.25">
      <c r="J69" s="261"/>
      <c r="K69" s="260"/>
      <c r="L69" s="260"/>
      <c r="M69" s="260"/>
      <c r="N69" s="260"/>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row>
    <row r="70" spans="10:68" ht="12.75" customHeight="1" x14ac:dyDescent="0.25">
      <c r="J70" s="261"/>
      <c r="K70" s="260"/>
      <c r="L70" s="260"/>
      <c r="M70" s="260"/>
      <c r="N70" s="260"/>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row>
    <row r="71" spans="10:68" ht="12.75" customHeight="1" x14ac:dyDescent="0.25">
      <c r="J71" s="261"/>
      <c r="K71" s="260"/>
      <c r="L71" s="260"/>
      <c r="M71" s="260"/>
      <c r="N71" s="260"/>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row>
    <row r="72" spans="10:68" ht="12.75" customHeight="1" x14ac:dyDescent="0.25">
      <c r="J72" s="261"/>
      <c r="K72" s="260"/>
      <c r="L72" s="260"/>
      <c r="M72" s="260"/>
      <c r="N72" s="260"/>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row>
    <row r="73" spans="10:68" ht="12.75" customHeight="1" x14ac:dyDescent="0.25">
      <c r="J73" s="261"/>
      <c r="K73" s="260"/>
      <c r="L73" s="260"/>
      <c r="M73" s="260"/>
      <c r="N73" s="260"/>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row>
    <row r="74" spans="10:68" ht="12.75" customHeight="1" x14ac:dyDescent="0.25">
      <c r="J74" s="261"/>
      <c r="K74" s="260"/>
      <c r="L74" s="260"/>
      <c r="M74" s="260"/>
      <c r="N74" s="260"/>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row>
    <row r="75" spans="10:68" ht="12.75" customHeight="1" x14ac:dyDescent="0.25">
      <c r="J75" s="261"/>
      <c r="K75" s="260"/>
      <c r="L75" s="260"/>
      <c r="M75" s="260"/>
      <c r="N75" s="260"/>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row>
    <row r="76" spans="10:68" x14ac:dyDescent="0.25">
      <c r="J76" s="261"/>
      <c r="K76" s="260"/>
      <c r="L76" s="260"/>
      <c r="M76" s="260"/>
      <c r="N76" s="260"/>
      <c r="O76" s="17"/>
      <c r="P76" s="17"/>
    </row>
    <row r="77" spans="10:68" x14ac:dyDescent="0.25">
      <c r="J77" s="261"/>
      <c r="K77" s="260"/>
      <c r="L77" s="260"/>
      <c r="M77" s="260"/>
      <c r="N77" s="260"/>
      <c r="O77" s="17"/>
      <c r="P77" s="17"/>
    </row>
    <row r="78" spans="10:68" x14ac:dyDescent="0.25">
      <c r="J78" s="261"/>
      <c r="K78" s="260"/>
      <c r="L78" s="260"/>
      <c r="M78" s="260"/>
      <c r="N78" s="260"/>
      <c r="O78" s="17"/>
      <c r="P78" s="17"/>
    </row>
    <row r="79" spans="10:68" x14ac:dyDescent="0.25">
      <c r="J79" s="261"/>
      <c r="K79" s="260"/>
      <c r="L79" s="260"/>
      <c r="M79" s="260"/>
      <c r="N79" s="260"/>
      <c r="O79" s="17"/>
      <c r="P79" s="17"/>
    </row>
    <row r="80" spans="10:68" x14ac:dyDescent="0.25">
      <c r="J80" s="261"/>
      <c r="K80" s="260"/>
      <c r="L80" s="260"/>
      <c r="M80" s="260"/>
      <c r="N80" s="260"/>
      <c r="O80" s="17"/>
      <c r="P80" s="17"/>
    </row>
    <row r="81" spans="10:16" x14ac:dyDescent="0.25">
      <c r="J81" s="261"/>
      <c r="K81" s="260"/>
      <c r="L81" s="260"/>
      <c r="M81" s="260"/>
      <c r="N81" s="260"/>
      <c r="O81" s="17"/>
      <c r="P81" s="17"/>
    </row>
    <row r="82" spans="10:16" x14ac:dyDescent="0.25">
      <c r="J82" s="261"/>
      <c r="K82" s="260"/>
      <c r="L82" s="260"/>
      <c r="M82" s="260"/>
      <c r="N82" s="260"/>
      <c r="O82" s="17"/>
      <c r="P82" s="17"/>
    </row>
    <row r="83" spans="10:16" x14ac:dyDescent="0.25">
      <c r="J83" s="261"/>
      <c r="K83" s="260"/>
      <c r="L83" s="260"/>
      <c r="M83" s="260"/>
      <c r="N83" s="260"/>
      <c r="O83" s="17"/>
      <c r="P83" s="17"/>
    </row>
    <row r="84" spans="10:16" x14ac:dyDescent="0.25">
      <c r="J84" s="261"/>
      <c r="K84" s="260"/>
      <c r="L84" s="260"/>
      <c r="M84" s="260"/>
      <c r="N84" s="260"/>
      <c r="O84" s="17"/>
      <c r="P84" s="17"/>
    </row>
    <row r="85" spans="10:16" x14ac:dyDescent="0.25">
      <c r="J85" s="261"/>
      <c r="K85" s="260"/>
      <c r="L85" s="260"/>
      <c r="M85" s="260"/>
      <c r="N85" s="260"/>
      <c r="O85" s="17"/>
      <c r="P85" s="17"/>
    </row>
    <row r="86" spans="10:16" x14ac:dyDescent="0.25">
      <c r="J86" s="261"/>
      <c r="K86" s="260"/>
      <c r="L86" s="260"/>
      <c r="M86" s="260"/>
      <c r="N86" s="260"/>
      <c r="O86" s="17"/>
      <c r="P86" s="17"/>
    </row>
    <row r="87" spans="10:16" x14ac:dyDescent="0.25">
      <c r="J87" s="261"/>
      <c r="K87" s="260"/>
      <c r="L87" s="260"/>
      <c r="M87" s="260"/>
      <c r="N87" s="260"/>
      <c r="O87" s="17"/>
      <c r="P87" s="17"/>
    </row>
    <row r="88" spans="10:16" x14ac:dyDescent="0.25">
      <c r="J88" s="261"/>
      <c r="K88" s="260"/>
      <c r="L88" s="260"/>
      <c r="M88" s="260"/>
      <c r="N88" s="260"/>
      <c r="O88" s="17"/>
      <c r="P88" s="17"/>
    </row>
    <row r="89" spans="10:16" x14ac:dyDescent="0.25">
      <c r="J89" s="261"/>
      <c r="K89" s="260"/>
      <c r="L89" s="260"/>
      <c r="M89" s="260"/>
      <c r="N89" s="260"/>
      <c r="O89" s="17"/>
      <c r="P89" s="17"/>
    </row>
    <row r="90" spans="10:16" x14ac:dyDescent="0.25">
      <c r="J90" s="261"/>
      <c r="K90" s="260"/>
      <c r="L90" s="260"/>
      <c r="M90" s="260"/>
      <c r="N90" s="260"/>
      <c r="O90" s="17"/>
      <c r="P90" s="17"/>
    </row>
    <row r="91" spans="10:16" x14ac:dyDescent="0.25">
      <c r="J91" s="261"/>
      <c r="K91" s="260"/>
      <c r="L91" s="260"/>
      <c r="M91" s="260"/>
      <c r="N91" s="260"/>
      <c r="O91" s="17"/>
      <c r="P91" s="17"/>
    </row>
    <row r="92" spans="10:16" x14ac:dyDescent="0.25">
      <c r="J92" s="261"/>
      <c r="K92" s="260"/>
      <c r="L92" s="260"/>
      <c r="M92" s="260"/>
      <c r="N92" s="260"/>
      <c r="O92" s="17"/>
      <c r="P92" s="17"/>
    </row>
    <row r="93" spans="10:16" x14ac:dyDescent="0.25">
      <c r="J93" s="261"/>
      <c r="K93" s="260"/>
      <c r="L93" s="260"/>
      <c r="M93" s="260"/>
      <c r="N93" s="260"/>
      <c r="O93" s="17"/>
      <c r="P93" s="17"/>
    </row>
    <row r="94" spans="10:16" x14ac:dyDescent="0.25">
      <c r="J94" s="261"/>
      <c r="K94" s="260"/>
      <c r="L94" s="260"/>
      <c r="M94" s="260"/>
      <c r="N94" s="260"/>
      <c r="O94" s="17"/>
      <c r="P94" s="17"/>
    </row>
    <row r="95" spans="10:16" x14ac:dyDescent="0.25">
      <c r="J95" s="261"/>
      <c r="K95" s="260"/>
      <c r="L95" s="260"/>
      <c r="M95" s="260"/>
      <c r="N95" s="260"/>
      <c r="O95" s="17"/>
      <c r="P95" s="17"/>
    </row>
    <row r="96" spans="10:16" x14ac:dyDescent="0.25">
      <c r="J96" s="261"/>
      <c r="K96" s="260"/>
      <c r="L96" s="260"/>
      <c r="M96" s="260"/>
      <c r="N96" s="260"/>
      <c r="O96" s="17"/>
      <c r="P96" s="17"/>
    </row>
    <row r="97" spans="10:16" x14ac:dyDescent="0.25">
      <c r="J97" s="261"/>
      <c r="K97" s="260"/>
      <c r="L97" s="260"/>
      <c r="M97" s="260"/>
      <c r="N97" s="260"/>
      <c r="O97" s="17"/>
      <c r="P97" s="17"/>
    </row>
    <row r="98" spans="10:16" x14ac:dyDescent="0.25">
      <c r="J98" s="261"/>
      <c r="K98" s="260"/>
      <c r="L98" s="260"/>
      <c r="M98" s="260"/>
      <c r="N98" s="260"/>
      <c r="O98" s="17"/>
      <c r="P98" s="17"/>
    </row>
    <row r="99" spans="10:16" x14ac:dyDescent="0.25">
      <c r="J99" s="261"/>
      <c r="K99" s="260"/>
      <c r="L99" s="260"/>
      <c r="M99" s="260"/>
      <c r="N99" s="260"/>
      <c r="O99" s="17"/>
      <c r="P99" s="17"/>
    </row>
    <row r="100" spans="10:16" x14ac:dyDescent="0.25">
      <c r="J100" s="261"/>
      <c r="K100" s="260"/>
      <c r="L100" s="260"/>
      <c r="M100" s="260"/>
      <c r="N100" s="260"/>
      <c r="O100" s="17"/>
      <c r="P100" s="17"/>
    </row>
    <row r="101" spans="10:16" x14ac:dyDescent="0.25">
      <c r="J101" s="261"/>
      <c r="K101" s="260"/>
      <c r="L101" s="260"/>
      <c r="M101" s="260"/>
      <c r="N101" s="260"/>
      <c r="O101" s="17"/>
      <c r="P101" s="17"/>
    </row>
    <row r="102" spans="10:16" x14ac:dyDescent="0.25">
      <c r="J102" s="261"/>
      <c r="K102" s="260"/>
      <c r="L102" s="260"/>
      <c r="M102" s="260"/>
      <c r="N102" s="260"/>
      <c r="O102" s="17"/>
      <c r="P102" s="17"/>
    </row>
    <row r="103" spans="10:16" x14ac:dyDescent="0.25">
      <c r="J103" s="261"/>
      <c r="K103" s="260"/>
      <c r="L103" s="260"/>
      <c r="M103" s="260"/>
      <c r="N103" s="260"/>
      <c r="O103" s="17"/>
      <c r="P103" s="17"/>
    </row>
    <row r="104" spans="10:16" x14ac:dyDescent="0.25">
      <c r="J104" s="261"/>
      <c r="K104" s="260"/>
      <c r="L104" s="260"/>
      <c r="M104" s="260"/>
      <c r="N104" s="260"/>
      <c r="O104" s="17"/>
      <c r="P104" s="17"/>
    </row>
    <row r="105" spans="10:16" x14ac:dyDescent="0.25">
      <c r="J105" s="261"/>
      <c r="K105" s="260"/>
      <c r="L105" s="260"/>
      <c r="M105" s="260"/>
      <c r="N105" s="260"/>
      <c r="O105" s="17"/>
      <c r="P105" s="17"/>
    </row>
    <row r="106" spans="10:16" x14ac:dyDescent="0.25">
      <c r="J106" s="261"/>
      <c r="K106" s="260"/>
      <c r="L106" s="260"/>
      <c r="M106" s="260"/>
      <c r="N106" s="260"/>
      <c r="O106" s="17"/>
      <c r="P106" s="17"/>
    </row>
    <row r="107" spans="10:16" x14ac:dyDescent="0.25">
      <c r="J107" s="261"/>
      <c r="K107" s="260"/>
      <c r="L107" s="260"/>
      <c r="M107" s="260"/>
      <c r="N107" s="260"/>
      <c r="O107" s="17"/>
      <c r="P107" s="17"/>
    </row>
    <row r="108" spans="10:16" x14ac:dyDescent="0.25">
      <c r="J108" s="261"/>
      <c r="K108" s="260"/>
      <c r="L108" s="260"/>
      <c r="M108" s="260"/>
      <c r="N108" s="260"/>
      <c r="O108" s="17"/>
      <c r="P108" s="17"/>
    </row>
    <row r="109" spans="10:16" x14ac:dyDescent="0.25">
      <c r="J109" s="261"/>
      <c r="K109" s="260"/>
      <c r="L109" s="260"/>
      <c r="M109" s="260"/>
      <c r="N109" s="260"/>
      <c r="O109" s="17"/>
      <c r="P109" s="17"/>
    </row>
    <row r="110" spans="10:16" x14ac:dyDescent="0.25">
      <c r="J110" s="261"/>
      <c r="K110" s="260"/>
      <c r="L110" s="260"/>
      <c r="M110" s="260"/>
      <c r="N110" s="260"/>
      <c r="O110" s="17"/>
      <c r="P110" s="17"/>
    </row>
    <row r="111" spans="10:16" x14ac:dyDescent="0.25">
      <c r="J111" s="261"/>
      <c r="K111" s="260"/>
      <c r="L111" s="260"/>
      <c r="M111" s="260"/>
      <c r="N111" s="260"/>
      <c r="O111" s="17"/>
      <c r="P111" s="17"/>
    </row>
    <row r="112" spans="10:16" x14ac:dyDescent="0.25">
      <c r="J112" s="261"/>
      <c r="K112" s="260"/>
      <c r="L112" s="260"/>
      <c r="M112" s="260"/>
      <c r="N112" s="260"/>
      <c r="O112" s="17"/>
      <c r="P112" s="17"/>
    </row>
    <row r="113" spans="10:16" x14ac:dyDescent="0.25">
      <c r="J113" s="261"/>
      <c r="K113" s="260"/>
      <c r="L113" s="260"/>
      <c r="M113" s="260"/>
      <c r="N113" s="260"/>
      <c r="O113" s="17"/>
      <c r="P113" s="17"/>
    </row>
    <row r="114" spans="10:16" x14ac:dyDescent="0.25">
      <c r="J114" s="261"/>
      <c r="K114" s="260"/>
      <c r="L114" s="260"/>
      <c r="M114" s="260"/>
      <c r="N114" s="260"/>
      <c r="O114" s="17"/>
      <c r="P114" s="17"/>
    </row>
    <row r="115" spans="10:16" x14ac:dyDescent="0.25">
      <c r="J115" s="261"/>
      <c r="K115" s="260"/>
      <c r="L115" s="260"/>
      <c r="M115" s="260"/>
      <c r="N115" s="260"/>
      <c r="O115" s="17"/>
      <c r="P115" s="17"/>
    </row>
    <row r="116" spans="10:16" x14ac:dyDescent="0.25">
      <c r="J116" s="261"/>
      <c r="K116" s="260"/>
      <c r="L116" s="260"/>
      <c r="M116" s="260"/>
      <c r="N116" s="260"/>
      <c r="O116" s="17"/>
      <c r="P116" s="17"/>
    </row>
    <row r="117" spans="10:16" x14ac:dyDescent="0.25">
      <c r="J117" s="261"/>
      <c r="K117" s="260"/>
      <c r="L117" s="260"/>
      <c r="M117" s="260"/>
      <c r="N117" s="260"/>
      <c r="O117" s="17"/>
      <c r="P117" s="17"/>
    </row>
    <row r="118" spans="10:16" x14ac:dyDescent="0.25">
      <c r="J118" s="261"/>
      <c r="K118" s="260"/>
      <c r="L118" s="260"/>
      <c r="M118" s="260"/>
      <c r="N118" s="260"/>
      <c r="O118" s="17"/>
      <c r="P118" s="17"/>
    </row>
    <row r="119" spans="10:16" x14ac:dyDescent="0.25">
      <c r="J119" s="261"/>
      <c r="K119" s="260"/>
      <c r="L119" s="260"/>
      <c r="M119" s="260"/>
      <c r="N119" s="260"/>
      <c r="O119" s="17"/>
      <c r="P119" s="17"/>
    </row>
    <row r="120" spans="10:16" x14ac:dyDescent="0.25">
      <c r="J120" s="261"/>
      <c r="K120" s="260"/>
      <c r="L120" s="260"/>
      <c r="M120" s="260"/>
      <c r="N120" s="260"/>
      <c r="O120" s="17"/>
      <c r="P120" s="17"/>
    </row>
    <row r="121" spans="10:16" x14ac:dyDescent="0.25">
      <c r="J121" s="261"/>
      <c r="K121" s="260"/>
      <c r="L121" s="260"/>
      <c r="M121" s="260"/>
      <c r="N121" s="260"/>
      <c r="O121" s="17"/>
      <c r="P121" s="17"/>
    </row>
    <row r="122" spans="10:16" x14ac:dyDescent="0.25">
      <c r="J122" s="261"/>
      <c r="K122" s="260"/>
      <c r="L122" s="260"/>
      <c r="M122" s="260"/>
      <c r="N122" s="260"/>
      <c r="O122" s="17"/>
      <c r="P122" s="17"/>
    </row>
    <row r="123" spans="10:16" x14ac:dyDescent="0.25">
      <c r="J123" s="261"/>
      <c r="K123" s="260"/>
      <c r="L123" s="260"/>
      <c r="M123" s="260"/>
      <c r="N123" s="260"/>
      <c r="O123" s="17"/>
      <c r="P123" s="17"/>
    </row>
    <row r="124" spans="10:16" x14ac:dyDescent="0.25">
      <c r="J124" s="261"/>
      <c r="K124" s="260"/>
      <c r="L124" s="260"/>
      <c r="M124" s="260"/>
      <c r="N124" s="260"/>
      <c r="O124" s="17"/>
      <c r="P124" s="17"/>
    </row>
    <row r="125" spans="10:16" x14ac:dyDescent="0.25">
      <c r="J125" s="261"/>
      <c r="K125" s="260"/>
      <c r="L125" s="260"/>
      <c r="M125" s="260"/>
      <c r="N125" s="260"/>
      <c r="O125" s="17"/>
      <c r="P125" s="17"/>
    </row>
    <row r="126" spans="10:16" x14ac:dyDescent="0.25">
      <c r="J126" s="261"/>
      <c r="K126" s="260"/>
      <c r="L126" s="260"/>
      <c r="M126" s="260"/>
      <c r="N126" s="260"/>
      <c r="O126" s="17"/>
      <c r="P126" s="17"/>
    </row>
    <row r="127" spans="10:16" x14ac:dyDescent="0.25">
      <c r="J127" s="261"/>
      <c r="K127" s="260"/>
      <c r="L127" s="260"/>
      <c r="M127" s="260"/>
      <c r="N127" s="260"/>
      <c r="O127" s="17"/>
      <c r="P127" s="17"/>
    </row>
    <row r="128" spans="10:16" x14ac:dyDescent="0.25">
      <c r="J128" s="261"/>
      <c r="K128" s="260"/>
      <c r="L128" s="260"/>
      <c r="M128" s="260"/>
      <c r="N128" s="260"/>
      <c r="O128" s="17"/>
      <c r="P128" s="17"/>
    </row>
    <row r="129" spans="10:16" x14ac:dyDescent="0.25">
      <c r="J129" s="261"/>
      <c r="K129" s="260"/>
      <c r="L129" s="260"/>
      <c r="M129" s="260"/>
      <c r="N129" s="260"/>
      <c r="O129" s="17"/>
      <c r="P129" s="17"/>
    </row>
    <row r="130" spans="10:16" x14ac:dyDescent="0.25">
      <c r="J130" s="261"/>
      <c r="K130" s="260"/>
      <c r="L130" s="260"/>
      <c r="M130" s="260"/>
      <c r="N130" s="260"/>
      <c r="O130" s="17"/>
      <c r="P130" s="17"/>
    </row>
    <row r="131" spans="10:16" x14ac:dyDescent="0.25">
      <c r="J131" s="261"/>
      <c r="K131" s="260"/>
      <c r="L131" s="260"/>
      <c r="M131" s="260"/>
      <c r="N131" s="260"/>
      <c r="O131" s="17"/>
      <c r="P131" s="17"/>
    </row>
    <row r="132" spans="10:16" x14ac:dyDescent="0.25">
      <c r="J132" s="261"/>
      <c r="K132" s="260"/>
      <c r="L132" s="260"/>
      <c r="M132" s="260"/>
      <c r="N132" s="260"/>
      <c r="O132" s="17"/>
      <c r="P132" s="17"/>
    </row>
    <row r="133" spans="10:16" x14ac:dyDescent="0.25">
      <c r="J133" s="261"/>
      <c r="K133" s="260"/>
      <c r="L133" s="260"/>
      <c r="M133" s="260"/>
      <c r="N133" s="260"/>
      <c r="O133" s="17"/>
      <c r="P133" s="17"/>
    </row>
    <row r="134" spans="10:16" x14ac:dyDescent="0.25">
      <c r="J134" s="261"/>
      <c r="K134" s="260"/>
      <c r="L134" s="260"/>
      <c r="M134" s="260"/>
      <c r="N134" s="260"/>
      <c r="O134" s="17"/>
      <c r="P134" s="17"/>
    </row>
    <row r="135" spans="10:16" x14ac:dyDescent="0.25">
      <c r="J135" s="261"/>
      <c r="K135" s="260"/>
      <c r="L135" s="260"/>
      <c r="M135" s="260"/>
      <c r="N135" s="260"/>
      <c r="O135" s="17"/>
      <c r="P135" s="17"/>
    </row>
    <row r="136" spans="10:16" x14ac:dyDescent="0.25">
      <c r="J136" s="261"/>
      <c r="K136" s="260"/>
      <c r="L136" s="260"/>
      <c r="M136" s="260"/>
      <c r="N136" s="260"/>
      <c r="O136" s="17"/>
      <c r="P136" s="17"/>
    </row>
    <row r="137" spans="10:16" x14ac:dyDescent="0.25">
      <c r="J137" s="261"/>
      <c r="K137" s="260"/>
      <c r="L137" s="260"/>
      <c r="M137" s="260"/>
      <c r="N137" s="260"/>
      <c r="O137" s="17"/>
      <c r="P137" s="17"/>
    </row>
    <row r="138" spans="10:16" x14ac:dyDescent="0.25">
      <c r="J138" s="261"/>
      <c r="K138" s="260"/>
      <c r="L138" s="260"/>
      <c r="M138" s="260"/>
      <c r="N138" s="260"/>
      <c r="O138" s="17"/>
      <c r="P138" s="17"/>
    </row>
    <row r="139" spans="10:16" x14ac:dyDescent="0.25">
      <c r="J139" s="261"/>
      <c r="K139" s="260"/>
      <c r="L139" s="260"/>
      <c r="M139" s="260"/>
      <c r="N139" s="260"/>
      <c r="O139" s="17"/>
      <c r="P139" s="17"/>
    </row>
    <row r="140" spans="10:16" x14ac:dyDescent="0.25">
      <c r="J140" s="261"/>
      <c r="K140" s="260"/>
      <c r="L140" s="260"/>
      <c r="M140" s="260"/>
      <c r="N140" s="260"/>
      <c r="O140" s="17"/>
      <c r="P140" s="17"/>
    </row>
    <row r="141" spans="10:16" x14ac:dyDescent="0.25">
      <c r="J141" s="261"/>
      <c r="K141" s="260"/>
      <c r="L141" s="260"/>
      <c r="M141" s="260"/>
      <c r="N141" s="260"/>
      <c r="O141" s="17"/>
      <c r="P141" s="17"/>
    </row>
    <row r="142" spans="10:16" x14ac:dyDescent="0.25">
      <c r="J142" s="261"/>
      <c r="K142" s="260"/>
      <c r="L142" s="260"/>
      <c r="M142" s="260"/>
      <c r="N142" s="260"/>
      <c r="O142" s="17"/>
      <c r="P142" s="17"/>
    </row>
    <row r="143" spans="10:16" x14ac:dyDescent="0.25">
      <c r="J143" s="261"/>
      <c r="K143" s="260"/>
      <c r="L143" s="260"/>
      <c r="M143" s="260"/>
      <c r="N143" s="260"/>
      <c r="O143" s="17"/>
      <c r="P143" s="17"/>
    </row>
    <row r="144" spans="10:16" x14ac:dyDescent="0.25">
      <c r="J144" s="261"/>
      <c r="K144" s="260"/>
      <c r="L144" s="260"/>
      <c r="M144" s="260"/>
      <c r="N144" s="260"/>
      <c r="O144" s="17"/>
      <c r="P144" s="17"/>
    </row>
    <row r="145" spans="10:16" x14ac:dyDescent="0.25">
      <c r="J145" s="261"/>
      <c r="K145" s="260"/>
      <c r="L145" s="260"/>
      <c r="M145" s="260"/>
      <c r="N145" s="260"/>
      <c r="O145" s="17"/>
      <c r="P145" s="17"/>
    </row>
    <row r="146" spans="10:16" x14ac:dyDescent="0.25">
      <c r="J146" s="261"/>
      <c r="K146" s="260"/>
      <c r="L146" s="260"/>
      <c r="M146" s="260"/>
      <c r="N146" s="260"/>
      <c r="O146" s="17"/>
      <c r="P146" s="17"/>
    </row>
    <row r="147" spans="10:16" x14ac:dyDescent="0.25">
      <c r="J147" s="261"/>
      <c r="K147" s="260"/>
      <c r="L147" s="260"/>
      <c r="M147" s="260"/>
      <c r="N147" s="260"/>
      <c r="O147" s="17"/>
      <c r="P147" s="17"/>
    </row>
    <row r="148" spans="10:16" x14ac:dyDescent="0.25">
      <c r="J148" s="261"/>
      <c r="K148" s="260"/>
      <c r="L148" s="260"/>
      <c r="M148" s="260"/>
      <c r="N148" s="260"/>
      <c r="O148" s="17"/>
      <c r="P148" s="17"/>
    </row>
    <row r="149" spans="10:16" x14ac:dyDescent="0.25">
      <c r="J149" s="261"/>
      <c r="K149" s="260"/>
      <c r="L149" s="260"/>
      <c r="M149" s="260"/>
      <c r="N149" s="260"/>
      <c r="O149" s="17"/>
      <c r="P149" s="17"/>
    </row>
    <row r="150" spans="10:16" x14ac:dyDescent="0.25">
      <c r="J150" s="261"/>
      <c r="K150" s="260"/>
      <c r="L150" s="260"/>
      <c r="M150" s="260"/>
      <c r="N150" s="260"/>
      <c r="O150" s="17"/>
      <c r="P150" s="17"/>
    </row>
    <row r="151" spans="10:16" x14ac:dyDescent="0.25">
      <c r="J151" s="261"/>
      <c r="K151" s="260"/>
      <c r="L151" s="260"/>
      <c r="M151" s="260"/>
      <c r="N151" s="260"/>
      <c r="O151" s="17"/>
      <c r="P151" s="17"/>
    </row>
    <row r="152" spans="10:16" x14ac:dyDescent="0.25">
      <c r="J152" s="261"/>
      <c r="K152" s="260"/>
      <c r="L152" s="260"/>
      <c r="M152" s="260"/>
      <c r="N152" s="260"/>
      <c r="O152" s="17"/>
      <c r="P152" s="17"/>
    </row>
    <row r="153" spans="10:16" x14ac:dyDescent="0.25">
      <c r="J153" s="261"/>
      <c r="K153" s="260"/>
      <c r="L153" s="260"/>
      <c r="M153" s="260"/>
      <c r="N153" s="260"/>
      <c r="O153" s="17"/>
      <c r="P153" s="17"/>
    </row>
    <row r="154" spans="10:16" x14ac:dyDescent="0.25">
      <c r="J154" s="261"/>
      <c r="K154" s="260"/>
      <c r="L154" s="260"/>
      <c r="M154" s="260"/>
      <c r="N154" s="260"/>
      <c r="O154" s="17"/>
      <c r="P154" s="17"/>
    </row>
    <row r="155" spans="10:16" x14ac:dyDescent="0.25">
      <c r="J155" s="261"/>
      <c r="K155" s="260"/>
      <c r="L155" s="260"/>
      <c r="M155" s="260"/>
      <c r="N155" s="260"/>
      <c r="O155" s="17"/>
      <c r="P155" s="17"/>
    </row>
    <row r="156" spans="10:16" x14ac:dyDescent="0.25">
      <c r="J156" s="261"/>
      <c r="K156" s="260"/>
      <c r="L156" s="260"/>
      <c r="M156" s="260"/>
      <c r="N156" s="260"/>
      <c r="O156" s="17"/>
      <c r="P156" s="17"/>
    </row>
    <row r="157" spans="10:16" x14ac:dyDescent="0.25">
      <c r="J157" s="261"/>
      <c r="K157" s="260"/>
      <c r="L157" s="260"/>
      <c r="M157" s="260"/>
      <c r="N157" s="260"/>
      <c r="O157" s="17"/>
      <c r="P157" s="17"/>
    </row>
    <row r="158" spans="10:16" x14ac:dyDescent="0.25">
      <c r="J158" s="261"/>
      <c r="K158" s="260"/>
      <c r="L158" s="260"/>
      <c r="M158" s="260"/>
      <c r="N158" s="260"/>
      <c r="O158" s="17"/>
      <c r="P158" s="17"/>
    </row>
    <row r="159" spans="10:16" x14ac:dyDescent="0.25">
      <c r="J159" s="261"/>
      <c r="K159" s="260"/>
      <c r="L159" s="260"/>
      <c r="M159" s="260"/>
      <c r="N159" s="260"/>
      <c r="O159" s="17"/>
      <c r="P159" s="17"/>
    </row>
    <row r="160" spans="10:16" x14ac:dyDescent="0.25">
      <c r="J160" s="261"/>
      <c r="K160" s="260"/>
      <c r="L160" s="260"/>
      <c r="M160" s="260"/>
      <c r="N160" s="260"/>
      <c r="O160" s="17"/>
      <c r="P160" s="17"/>
    </row>
    <row r="161" spans="10:16" x14ac:dyDescent="0.25">
      <c r="J161" s="261"/>
      <c r="K161" s="260"/>
      <c r="L161" s="260"/>
      <c r="M161" s="260"/>
      <c r="N161" s="260"/>
      <c r="O161" s="17"/>
      <c r="P161" s="17"/>
    </row>
    <row r="162" spans="10:16" x14ac:dyDescent="0.25">
      <c r="J162" s="261"/>
      <c r="K162" s="260"/>
      <c r="L162" s="260"/>
      <c r="M162" s="260"/>
      <c r="N162" s="260"/>
      <c r="O162" s="17"/>
      <c r="P162" s="17"/>
    </row>
    <row r="163" spans="10:16" x14ac:dyDescent="0.25">
      <c r="J163" s="261"/>
      <c r="K163" s="260"/>
      <c r="L163" s="260"/>
      <c r="M163" s="260"/>
      <c r="N163" s="260"/>
      <c r="O163" s="17"/>
      <c r="P163" s="17"/>
    </row>
    <row r="164" spans="10:16" x14ac:dyDescent="0.25">
      <c r="J164" s="261"/>
      <c r="K164" s="260"/>
      <c r="L164" s="260"/>
      <c r="M164" s="260"/>
      <c r="N164" s="260"/>
      <c r="O164" s="17"/>
      <c r="P164" s="17"/>
    </row>
    <row r="165" spans="10:16" x14ac:dyDescent="0.25">
      <c r="J165" s="261"/>
      <c r="K165" s="260"/>
      <c r="L165" s="260"/>
      <c r="M165" s="260"/>
      <c r="N165" s="260"/>
      <c r="O165" s="17"/>
      <c r="P165" s="17"/>
    </row>
    <row r="166" spans="10:16" x14ac:dyDescent="0.25">
      <c r="J166" s="261"/>
      <c r="K166" s="260"/>
      <c r="L166" s="260"/>
      <c r="M166" s="260"/>
      <c r="N166" s="260"/>
      <c r="O166" s="17"/>
      <c r="P166" s="17"/>
    </row>
    <row r="167" spans="10:16" x14ac:dyDescent="0.25">
      <c r="J167" s="261"/>
      <c r="K167" s="260"/>
      <c r="L167" s="260"/>
      <c r="M167" s="260"/>
      <c r="N167" s="260"/>
      <c r="O167" s="17"/>
      <c r="P167" s="17"/>
    </row>
    <row r="168" spans="10:16" x14ac:dyDescent="0.25">
      <c r="J168" s="261"/>
      <c r="K168" s="260"/>
      <c r="L168" s="260"/>
      <c r="M168" s="260"/>
      <c r="N168" s="260"/>
      <c r="O168" s="17"/>
      <c r="P168" s="17"/>
    </row>
    <row r="169" spans="10:16" x14ac:dyDescent="0.25">
      <c r="J169" s="261"/>
      <c r="K169" s="260"/>
      <c r="L169" s="260"/>
      <c r="M169" s="260"/>
      <c r="N169" s="260"/>
      <c r="O169" s="17"/>
      <c r="P169" s="17"/>
    </row>
    <row r="170" spans="10:16" x14ac:dyDescent="0.25">
      <c r="J170" s="261"/>
      <c r="K170" s="260"/>
      <c r="L170" s="260"/>
      <c r="M170" s="260"/>
      <c r="N170" s="260"/>
      <c r="O170" s="17"/>
      <c r="P170" s="17"/>
    </row>
    <row r="171" spans="10:16" x14ac:dyDescent="0.25">
      <c r="J171" s="261"/>
      <c r="K171" s="260"/>
      <c r="L171" s="260"/>
      <c r="M171" s="260"/>
      <c r="N171" s="260"/>
      <c r="O171" s="17"/>
      <c r="P171" s="17"/>
    </row>
    <row r="172" spans="10:16" x14ac:dyDescent="0.25">
      <c r="J172" s="261"/>
      <c r="K172" s="260"/>
      <c r="L172" s="260"/>
      <c r="M172" s="260"/>
      <c r="N172" s="260"/>
      <c r="O172" s="17"/>
      <c r="P172" s="17"/>
    </row>
    <row r="173" spans="10:16" x14ac:dyDescent="0.25">
      <c r="J173" s="261"/>
      <c r="K173" s="260"/>
      <c r="L173" s="260"/>
      <c r="M173" s="260"/>
      <c r="N173" s="260"/>
      <c r="O173" s="17"/>
      <c r="P173" s="17"/>
    </row>
    <row r="174" spans="10:16" x14ac:dyDescent="0.25">
      <c r="J174" s="261"/>
      <c r="K174" s="260"/>
      <c r="L174" s="260"/>
      <c r="M174" s="260"/>
      <c r="N174" s="260"/>
      <c r="O174" s="17"/>
      <c r="P174" s="17"/>
    </row>
    <row r="175" spans="10:16" x14ac:dyDescent="0.25">
      <c r="J175" s="261"/>
      <c r="K175" s="260"/>
      <c r="L175" s="260"/>
      <c r="M175" s="260"/>
      <c r="N175" s="260"/>
      <c r="O175" s="17"/>
      <c r="P175" s="17"/>
    </row>
    <row r="176" spans="10:16" x14ac:dyDescent="0.25">
      <c r="J176" s="261"/>
      <c r="K176" s="260"/>
      <c r="L176" s="260"/>
      <c r="M176" s="260"/>
      <c r="N176" s="260"/>
      <c r="O176" s="17"/>
      <c r="P176" s="17"/>
    </row>
    <row r="177" spans="10:16" x14ac:dyDescent="0.25">
      <c r="J177" s="261"/>
      <c r="K177" s="260"/>
      <c r="L177" s="260"/>
      <c r="M177" s="260"/>
      <c r="N177" s="260"/>
      <c r="O177" s="17"/>
      <c r="P177" s="17"/>
    </row>
    <row r="178" spans="10:16" x14ac:dyDescent="0.25">
      <c r="J178" s="261"/>
      <c r="K178" s="260"/>
      <c r="L178" s="260"/>
      <c r="M178" s="260"/>
      <c r="N178" s="260"/>
      <c r="O178" s="17"/>
      <c r="P178" s="17"/>
    </row>
    <row r="179" spans="10:16" x14ac:dyDescent="0.25">
      <c r="J179" s="261"/>
      <c r="K179" s="260"/>
      <c r="L179" s="260"/>
      <c r="M179" s="260"/>
      <c r="N179" s="260"/>
      <c r="O179" s="17"/>
      <c r="P179" s="17"/>
    </row>
    <row r="180" spans="10:16" x14ac:dyDescent="0.25">
      <c r="J180" s="261"/>
      <c r="K180" s="260"/>
      <c r="L180" s="260"/>
      <c r="M180" s="260"/>
      <c r="N180" s="260"/>
      <c r="O180" s="17"/>
      <c r="P180" s="17"/>
    </row>
    <row r="181" spans="10:16" x14ac:dyDescent="0.25">
      <c r="J181" s="261"/>
      <c r="K181" s="260"/>
      <c r="L181" s="260"/>
      <c r="M181" s="260"/>
      <c r="N181" s="260"/>
      <c r="O181" s="17"/>
      <c r="P181" s="17"/>
    </row>
    <row r="182" spans="10:16" x14ac:dyDescent="0.25">
      <c r="J182" s="261"/>
      <c r="K182" s="260"/>
      <c r="L182" s="260"/>
      <c r="M182" s="260"/>
      <c r="N182" s="260"/>
      <c r="O182" s="17"/>
      <c r="P182" s="17"/>
    </row>
    <row r="183" spans="10:16" x14ac:dyDescent="0.25">
      <c r="J183" s="261"/>
      <c r="K183" s="260"/>
      <c r="L183" s="260"/>
      <c r="M183" s="260"/>
      <c r="N183" s="260"/>
      <c r="O183" s="17"/>
      <c r="P183" s="17"/>
    </row>
    <row r="184" spans="10:16" x14ac:dyDescent="0.25">
      <c r="J184" s="261"/>
      <c r="K184" s="260"/>
      <c r="L184" s="260"/>
      <c r="M184" s="260"/>
      <c r="N184" s="260"/>
      <c r="O184" s="17"/>
      <c r="P184" s="17"/>
    </row>
    <row r="185" spans="10:16" x14ac:dyDescent="0.25">
      <c r="J185" s="261"/>
      <c r="K185" s="260"/>
      <c r="L185" s="260"/>
      <c r="M185" s="260"/>
      <c r="N185" s="260"/>
      <c r="O185" s="17"/>
      <c r="P185" s="17"/>
    </row>
    <row r="186" spans="10:16" x14ac:dyDescent="0.25">
      <c r="J186" s="261"/>
      <c r="K186" s="260"/>
      <c r="L186" s="260"/>
      <c r="M186" s="260"/>
      <c r="N186" s="260"/>
      <c r="O186" s="17"/>
      <c r="P186" s="17"/>
    </row>
    <row r="187" spans="10:16" x14ac:dyDescent="0.25">
      <c r="J187" s="261"/>
      <c r="K187" s="260"/>
      <c r="L187" s="260"/>
      <c r="M187" s="260"/>
      <c r="N187" s="260"/>
      <c r="O187" s="17"/>
      <c r="P187" s="17"/>
    </row>
    <row r="188" spans="10:16" x14ac:dyDescent="0.25">
      <c r="J188" s="261"/>
      <c r="K188" s="260"/>
      <c r="L188" s="260"/>
      <c r="M188" s="260"/>
      <c r="N188" s="260"/>
      <c r="O188" s="17"/>
      <c r="P188" s="17"/>
    </row>
    <row r="189" spans="10:16" x14ac:dyDescent="0.25">
      <c r="J189" s="261"/>
      <c r="K189" s="260"/>
      <c r="L189" s="260"/>
      <c r="M189" s="260"/>
      <c r="N189" s="260"/>
      <c r="O189" s="17"/>
      <c r="P189" s="17"/>
    </row>
    <row r="190" spans="10:16" x14ac:dyDescent="0.25">
      <c r="J190" s="261"/>
      <c r="K190" s="260"/>
      <c r="L190" s="260"/>
      <c r="M190" s="260"/>
      <c r="N190" s="260"/>
      <c r="O190" s="17"/>
      <c r="P190" s="17"/>
    </row>
    <row r="191" spans="10:16" x14ac:dyDescent="0.25">
      <c r="J191" s="261"/>
      <c r="K191" s="260"/>
      <c r="L191" s="260"/>
      <c r="M191" s="260"/>
      <c r="N191" s="260"/>
      <c r="O191" s="17"/>
      <c r="P191" s="17"/>
    </row>
    <row r="192" spans="10:16" x14ac:dyDescent="0.25">
      <c r="J192" s="261"/>
      <c r="K192" s="260"/>
      <c r="L192" s="260"/>
      <c r="M192" s="260"/>
      <c r="N192" s="260"/>
      <c r="O192" s="17"/>
      <c r="P192" s="17"/>
    </row>
    <row r="193" spans="10:16" x14ac:dyDescent="0.25">
      <c r="J193" s="261"/>
      <c r="K193" s="260"/>
      <c r="L193" s="260"/>
      <c r="M193" s="260"/>
      <c r="N193" s="260"/>
      <c r="O193" s="17"/>
      <c r="P193" s="17"/>
    </row>
    <row r="194" spans="10:16" x14ac:dyDescent="0.25">
      <c r="J194" s="261"/>
      <c r="K194" s="260"/>
      <c r="L194" s="260"/>
      <c r="M194" s="260"/>
      <c r="N194" s="260"/>
      <c r="O194" s="17"/>
      <c r="P194" s="17"/>
    </row>
    <row r="195" spans="10:16" x14ac:dyDescent="0.25">
      <c r="J195" s="261"/>
      <c r="K195" s="260"/>
      <c r="L195" s="260"/>
      <c r="M195" s="260"/>
      <c r="N195" s="260"/>
      <c r="O195" s="17"/>
      <c r="P195" s="17"/>
    </row>
    <row r="196" spans="10:16" x14ac:dyDescent="0.25">
      <c r="J196" s="261"/>
      <c r="K196" s="260"/>
      <c r="L196" s="260"/>
      <c r="M196" s="260"/>
      <c r="N196" s="260"/>
      <c r="O196" s="17"/>
      <c r="P196" s="17"/>
    </row>
    <row r="197" spans="10:16" x14ac:dyDescent="0.25">
      <c r="J197" s="261"/>
      <c r="K197" s="260"/>
      <c r="L197" s="260"/>
      <c r="M197" s="260"/>
      <c r="N197" s="260"/>
      <c r="O197" s="17"/>
      <c r="P197" s="17"/>
    </row>
    <row r="198" spans="10:16" x14ac:dyDescent="0.25">
      <c r="J198" s="261"/>
      <c r="K198" s="260"/>
      <c r="L198" s="260"/>
      <c r="M198" s="260"/>
      <c r="N198" s="260"/>
      <c r="O198" s="17"/>
      <c r="P198" s="17"/>
    </row>
    <row r="199" spans="10:16" x14ac:dyDescent="0.25">
      <c r="J199" s="261"/>
      <c r="K199" s="260"/>
      <c r="L199" s="260"/>
      <c r="M199" s="260"/>
      <c r="N199" s="260"/>
      <c r="O199" s="17"/>
      <c r="P199" s="17"/>
    </row>
    <row r="200" spans="10:16" x14ac:dyDescent="0.25">
      <c r="J200" s="261"/>
      <c r="K200" s="260"/>
      <c r="L200" s="260"/>
      <c r="M200" s="260"/>
      <c r="N200" s="260"/>
      <c r="O200" s="17"/>
      <c r="P200" s="17"/>
    </row>
    <row r="201" spans="10:16" x14ac:dyDescent="0.25">
      <c r="J201" s="261"/>
      <c r="K201" s="260"/>
      <c r="L201" s="260"/>
      <c r="M201" s="260"/>
      <c r="N201" s="260"/>
      <c r="O201" s="17"/>
      <c r="P201" s="17"/>
    </row>
    <row r="202" spans="10:16" x14ac:dyDescent="0.25">
      <c r="J202" s="261"/>
      <c r="K202" s="260"/>
      <c r="L202" s="260"/>
      <c r="M202" s="260"/>
      <c r="N202" s="260"/>
      <c r="O202" s="17"/>
      <c r="P202" s="17"/>
    </row>
    <row r="203" spans="10:16" x14ac:dyDescent="0.25">
      <c r="J203" s="261"/>
      <c r="K203" s="260"/>
      <c r="L203" s="260"/>
      <c r="M203" s="260"/>
      <c r="N203" s="260"/>
      <c r="O203" s="17"/>
      <c r="P203" s="17"/>
    </row>
    <row r="204" spans="10:16" x14ac:dyDescent="0.25">
      <c r="J204" s="261"/>
      <c r="K204" s="260"/>
      <c r="L204" s="260"/>
      <c r="M204" s="260"/>
      <c r="N204" s="260"/>
      <c r="O204" s="17"/>
      <c r="P204" s="17"/>
    </row>
    <row r="205" spans="10:16" x14ac:dyDescent="0.25">
      <c r="J205" s="261"/>
      <c r="K205" s="260"/>
      <c r="L205" s="260"/>
      <c r="M205" s="260"/>
      <c r="N205" s="260"/>
      <c r="O205" s="17"/>
      <c r="P205" s="17"/>
    </row>
    <row r="206" spans="10:16" x14ac:dyDescent="0.25">
      <c r="J206" s="261"/>
      <c r="K206" s="260"/>
      <c r="L206" s="260"/>
      <c r="M206" s="260"/>
      <c r="N206" s="260"/>
      <c r="O206" s="17"/>
      <c r="P206" s="17"/>
    </row>
    <row r="207" spans="10:16" x14ac:dyDescent="0.25">
      <c r="J207" s="261"/>
      <c r="K207" s="260"/>
      <c r="L207" s="260"/>
      <c r="M207" s="260"/>
      <c r="N207" s="260"/>
      <c r="O207" s="17"/>
      <c r="P207" s="17"/>
    </row>
    <row r="208" spans="10:16" x14ac:dyDescent="0.25">
      <c r="J208" s="261"/>
      <c r="K208" s="260"/>
      <c r="L208" s="260"/>
      <c r="M208" s="260"/>
      <c r="N208" s="260"/>
      <c r="O208" s="17"/>
      <c r="P208" s="17"/>
    </row>
    <row r="209" spans="10:16" x14ac:dyDescent="0.25">
      <c r="J209" s="261"/>
      <c r="K209" s="260"/>
      <c r="L209" s="260"/>
      <c r="M209" s="260"/>
      <c r="N209" s="260"/>
      <c r="O209" s="17"/>
      <c r="P209" s="17"/>
    </row>
    <row r="210" spans="10:16" x14ac:dyDescent="0.25">
      <c r="J210" s="261"/>
      <c r="K210" s="260"/>
      <c r="L210" s="260"/>
      <c r="M210" s="260"/>
      <c r="N210" s="260"/>
      <c r="O210" s="17"/>
      <c r="P210" s="17"/>
    </row>
    <row r="211" spans="10:16" x14ac:dyDescent="0.25">
      <c r="J211" s="261"/>
      <c r="K211" s="260"/>
      <c r="L211" s="260"/>
      <c r="M211" s="260"/>
      <c r="N211" s="260"/>
      <c r="O211" s="17"/>
      <c r="P211" s="17"/>
    </row>
    <row r="212" spans="10:16" x14ac:dyDescent="0.25">
      <c r="J212" s="261"/>
      <c r="K212" s="260"/>
      <c r="L212" s="260"/>
      <c r="M212" s="260"/>
      <c r="N212" s="260"/>
      <c r="O212" s="17"/>
      <c r="P212" s="17"/>
    </row>
    <row r="213" spans="10:16" x14ac:dyDescent="0.25">
      <c r="J213" s="261"/>
      <c r="K213" s="260"/>
      <c r="L213" s="260"/>
      <c r="M213" s="260"/>
      <c r="N213" s="260"/>
      <c r="O213" s="17"/>
      <c r="P213" s="17"/>
    </row>
    <row r="214" spans="10:16" x14ac:dyDescent="0.25">
      <c r="J214" s="261"/>
      <c r="K214" s="260"/>
      <c r="L214" s="260"/>
      <c r="M214" s="260"/>
      <c r="N214" s="260"/>
      <c r="O214" s="17"/>
      <c r="P214" s="17"/>
    </row>
    <row r="215" spans="10:16" x14ac:dyDescent="0.25">
      <c r="J215" s="261"/>
      <c r="K215" s="260"/>
      <c r="L215" s="260"/>
      <c r="M215" s="260"/>
      <c r="N215" s="260"/>
      <c r="O215" s="17"/>
      <c r="P215" s="17"/>
    </row>
    <row r="216" spans="10:16" x14ac:dyDescent="0.25">
      <c r="J216" s="261"/>
      <c r="K216" s="260"/>
      <c r="L216" s="260"/>
      <c r="M216" s="260"/>
      <c r="N216" s="260"/>
      <c r="O216" s="17"/>
      <c r="P216" s="17"/>
    </row>
    <row r="217" spans="10:16" x14ac:dyDescent="0.25">
      <c r="J217" s="261"/>
      <c r="K217" s="260"/>
      <c r="L217" s="260"/>
      <c r="M217" s="260"/>
      <c r="N217" s="260"/>
      <c r="O217" s="17"/>
      <c r="P217" s="17"/>
    </row>
    <row r="218" spans="10:16" x14ac:dyDescent="0.25">
      <c r="J218" s="261"/>
      <c r="K218" s="260"/>
      <c r="L218" s="260"/>
      <c r="M218" s="260"/>
      <c r="N218" s="260"/>
      <c r="O218" s="17"/>
      <c r="P218" s="17"/>
    </row>
    <row r="219" spans="10:16" x14ac:dyDescent="0.25">
      <c r="J219" s="261"/>
      <c r="K219" s="260"/>
      <c r="L219" s="260"/>
      <c r="M219" s="260"/>
      <c r="N219" s="260"/>
      <c r="O219" s="17"/>
      <c r="P219" s="17"/>
    </row>
    <row r="220" spans="10:16" x14ac:dyDescent="0.25">
      <c r="J220" s="261"/>
      <c r="K220" s="260"/>
      <c r="L220" s="260"/>
      <c r="M220" s="260"/>
      <c r="N220" s="260"/>
      <c r="O220" s="17"/>
      <c r="P220" s="17"/>
    </row>
    <row r="221" spans="10:16" x14ac:dyDescent="0.25">
      <c r="J221" s="261"/>
      <c r="K221" s="260"/>
      <c r="L221" s="260"/>
      <c r="M221" s="260"/>
      <c r="N221" s="260"/>
      <c r="O221" s="17"/>
      <c r="P221" s="17"/>
    </row>
    <row r="222" spans="10:16" x14ac:dyDescent="0.25">
      <c r="J222" s="261"/>
      <c r="K222" s="260"/>
      <c r="L222" s="260"/>
      <c r="M222" s="260"/>
      <c r="N222" s="260"/>
      <c r="O222" s="17"/>
      <c r="P222" s="17"/>
    </row>
    <row r="223" spans="10:16" x14ac:dyDescent="0.25">
      <c r="J223" s="261"/>
      <c r="K223" s="260"/>
      <c r="L223" s="260"/>
      <c r="M223" s="260"/>
      <c r="N223" s="260"/>
      <c r="O223" s="17"/>
      <c r="P223" s="17"/>
    </row>
    <row r="224" spans="10:16" x14ac:dyDescent="0.25">
      <c r="J224" s="261"/>
      <c r="K224" s="260"/>
      <c r="L224" s="260"/>
      <c r="M224" s="260"/>
      <c r="N224" s="260"/>
      <c r="O224" s="17"/>
      <c r="P224" s="17"/>
    </row>
    <row r="225" spans="10:16" x14ac:dyDescent="0.25">
      <c r="J225" s="261"/>
      <c r="K225" s="260"/>
      <c r="L225" s="260"/>
      <c r="M225" s="260"/>
      <c r="N225" s="260"/>
      <c r="O225" s="17"/>
      <c r="P225" s="17"/>
    </row>
    <row r="226" spans="10:16" x14ac:dyDescent="0.25">
      <c r="J226" s="261"/>
      <c r="K226" s="260"/>
      <c r="L226" s="260"/>
      <c r="M226" s="260"/>
      <c r="N226" s="260"/>
      <c r="O226" s="17"/>
      <c r="P226" s="17"/>
    </row>
    <row r="227" spans="10:16" x14ac:dyDescent="0.25">
      <c r="J227" s="261"/>
      <c r="K227" s="260"/>
      <c r="L227" s="260"/>
      <c r="M227" s="260"/>
      <c r="N227" s="260"/>
      <c r="O227" s="17"/>
      <c r="P227" s="17"/>
    </row>
    <row r="228" spans="10:16" x14ac:dyDescent="0.25">
      <c r="J228" s="261"/>
      <c r="K228" s="260"/>
      <c r="L228" s="260"/>
      <c r="M228" s="260"/>
      <c r="N228" s="260"/>
      <c r="O228" s="17"/>
      <c r="P228" s="17"/>
    </row>
    <row r="229" spans="10:16" x14ac:dyDescent="0.25">
      <c r="J229" s="261"/>
      <c r="K229" s="260"/>
      <c r="L229" s="260"/>
      <c r="M229" s="260"/>
      <c r="N229" s="260"/>
      <c r="O229" s="17"/>
      <c r="P229" s="17"/>
    </row>
    <row r="230" spans="10:16" x14ac:dyDescent="0.25">
      <c r="J230" s="261"/>
      <c r="K230" s="260"/>
      <c r="L230" s="260"/>
      <c r="M230" s="260"/>
      <c r="N230" s="260"/>
      <c r="O230" s="17"/>
      <c r="P230" s="17"/>
    </row>
    <row r="231" spans="10:16" x14ac:dyDescent="0.25">
      <c r="J231" s="261"/>
      <c r="K231" s="260"/>
      <c r="L231" s="260"/>
      <c r="M231" s="260"/>
      <c r="N231" s="260"/>
      <c r="O231" s="17"/>
      <c r="P231" s="17"/>
    </row>
    <row r="232" spans="10:16" x14ac:dyDescent="0.25">
      <c r="J232" s="261"/>
      <c r="K232" s="260"/>
      <c r="L232" s="260"/>
      <c r="M232" s="260"/>
      <c r="N232" s="260"/>
      <c r="O232" s="17"/>
      <c r="P232" s="17"/>
    </row>
    <row r="233" spans="10:16" x14ac:dyDescent="0.25">
      <c r="J233" s="261"/>
      <c r="K233" s="260"/>
      <c r="L233" s="260"/>
      <c r="M233" s="260"/>
      <c r="N233" s="260"/>
      <c r="O233" s="17"/>
      <c r="P233" s="17"/>
    </row>
    <row r="234" spans="10:16" x14ac:dyDescent="0.25">
      <c r="J234" s="261"/>
      <c r="K234" s="260"/>
      <c r="L234" s="260"/>
      <c r="M234" s="260"/>
      <c r="N234" s="260"/>
      <c r="O234" s="17"/>
      <c r="P234" s="17"/>
    </row>
    <row r="235" spans="10:16" x14ac:dyDescent="0.25">
      <c r="J235" s="261"/>
      <c r="K235" s="260"/>
      <c r="L235" s="260"/>
      <c r="M235" s="260"/>
      <c r="N235" s="260"/>
      <c r="O235" s="17"/>
      <c r="P235" s="17"/>
    </row>
    <row r="236" spans="10:16" x14ac:dyDescent="0.25">
      <c r="J236" s="261"/>
      <c r="K236" s="260"/>
      <c r="L236" s="260"/>
      <c r="M236" s="260"/>
      <c r="N236" s="260"/>
      <c r="O236" s="17"/>
      <c r="P236" s="17"/>
    </row>
    <row r="237" spans="10:16" x14ac:dyDescent="0.25">
      <c r="J237" s="261"/>
      <c r="K237" s="260"/>
      <c r="L237" s="260"/>
      <c r="M237" s="260"/>
      <c r="N237" s="260"/>
      <c r="O237" s="17"/>
      <c r="P237" s="17"/>
    </row>
    <row r="238" spans="10:16" x14ac:dyDescent="0.25">
      <c r="J238" s="261"/>
      <c r="K238" s="260"/>
      <c r="L238" s="260"/>
      <c r="M238" s="260"/>
      <c r="N238" s="260"/>
      <c r="O238" s="17"/>
      <c r="P238" s="17"/>
    </row>
    <row r="239" spans="10:16" x14ac:dyDescent="0.25">
      <c r="J239" s="261"/>
      <c r="K239" s="260"/>
      <c r="L239" s="260"/>
      <c r="M239" s="260"/>
      <c r="N239" s="260"/>
      <c r="O239" s="17"/>
      <c r="P239" s="17"/>
    </row>
    <row r="240" spans="10:16" x14ac:dyDescent="0.25">
      <c r="J240" s="261"/>
      <c r="K240" s="260"/>
      <c r="L240" s="260"/>
      <c r="M240" s="260"/>
      <c r="N240" s="260"/>
      <c r="O240" s="17"/>
      <c r="P240" s="17"/>
    </row>
    <row r="241" spans="10:16" x14ac:dyDescent="0.25">
      <c r="J241" s="261"/>
      <c r="K241" s="260"/>
      <c r="L241" s="260"/>
      <c r="M241" s="260"/>
      <c r="N241" s="260"/>
      <c r="O241" s="17"/>
      <c r="P241" s="17"/>
    </row>
    <row r="242" spans="10:16" x14ac:dyDescent="0.25">
      <c r="J242" s="261"/>
      <c r="K242" s="260"/>
      <c r="L242" s="260"/>
      <c r="M242" s="260"/>
      <c r="N242" s="260"/>
      <c r="O242" s="17"/>
      <c r="P242" s="17"/>
    </row>
    <row r="243" spans="10:16" x14ac:dyDescent="0.25">
      <c r="J243" s="261"/>
      <c r="K243" s="260"/>
      <c r="L243" s="260"/>
      <c r="M243" s="260"/>
      <c r="N243" s="260"/>
      <c r="O243" s="17"/>
      <c r="P243" s="17"/>
    </row>
    <row r="244" spans="10:16" x14ac:dyDescent="0.25">
      <c r="J244" s="261"/>
      <c r="K244" s="260"/>
      <c r="L244" s="260"/>
      <c r="M244" s="260"/>
      <c r="N244" s="260"/>
      <c r="O244" s="17"/>
      <c r="P244" s="17"/>
    </row>
    <row r="245" spans="10:16" x14ac:dyDescent="0.25">
      <c r="J245" s="261"/>
      <c r="K245" s="260"/>
      <c r="L245" s="260"/>
      <c r="M245" s="260"/>
      <c r="N245" s="260"/>
      <c r="O245" s="17"/>
      <c r="P245" s="17"/>
    </row>
    <row r="246" spans="10:16" x14ac:dyDescent="0.25">
      <c r="J246" s="261"/>
      <c r="K246" s="260"/>
      <c r="L246" s="260"/>
      <c r="M246" s="260"/>
      <c r="N246" s="260"/>
      <c r="O246" s="17"/>
      <c r="P246" s="17"/>
    </row>
    <row r="247" spans="10:16" x14ac:dyDescent="0.25">
      <c r="J247" s="261"/>
      <c r="K247" s="260"/>
      <c r="L247" s="260"/>
      <c r="M247" s="260"/>
      <c r="N247" s="260"/>
      <c r="O247" s="17"/>
      <c r="P247" s="17"/>
    </row>
    <row r="248" spans="10:16" x14ac:dyDescent="0.25">
      <c r="J248" s="261"/>
      <c r="K248" s="260"/>
      <c r="L248" s="260"/>
      <c r="M248" s="260"/>
      <c r="N248" s="260"/>
      <c r="O248" s="17"/>
      <c r="P248" s="17"/>
    </row>
    <row r="249" spans="10:16" x14ac:dyDescent="0.25">
      <c r="J249" s="261"/>
      <c r="K249" s="260"/>
      <c r="L249" s="260"/>
      <c r="M249" s="260"/>
      <c r="N249" s="260"/>
      <c r="O249" s="17"/>
      <c r="P249" s="17"/>
    </row>
    <row r="250" spans="10:16" x14ac:dyDescent="0.25">
      <c r="J250" s="261"/>
      <c r="K250" s="260"/>
      <c r="L250" s="260"/>
      <c r="M250" s="260"/>
      <c r="N250" s="260"/>
      <c r="O250" s="17"/>
      <c r="P250" s="17"/>
    </row>
    <row r="251" spans="10:16" x14ac:dyDescent="0.25">
      <c r="J251" s="261"/>
      <c r="K251" s="260"/>
      <c r="L251" s="260"/>
      <c r="M251" s="260"/>
      <c r="N251" s="260"/>
      <c r="O251" s="17"/>
      <c r="P251" s="17"/>
    </row>
    <row r="252" spans="10:16" x14ac:dyDescent="0.25">
      <c r="J252" s="261"/>
      <c r="K252" s="260"/>
      <c r="L252" s="260"/>
      <c r="M252" s="260"/>
      <c r="N252" s="260"/>
      <c r="O252" s="17"/>
      <c r="P252" s="17"/>
    </row>
    <row r="253" spans="10:16" x14ac:dyDescent="0.25">
      <c r="J253" s="261"/>
      <c r="K253" s="260"/>
      <c r="L253" s="260"/>
      <c r="M253" s="260"/>
      <c r="N253" s="260"/>
      <c r="O253" s="17"/>
      <c r="P253" s="17"/>
    </row>
    <row r="254" spans="10:16" x14ac:dyDescent="0.25">
      <c r="J254" s="261"/>
      <c r="K254" s="260"/>
      <c r="L254" s="260"/>
      <c r="M254" s="260"/>
      <c r="N254" s="260"/>
      <c r="O254" s="17"/>
      <c r="P254" s="17"/>
    </row>
    <row r="255" spans="10:16" x14ac:dyDescent="0.25">
      <c r="J255" s="261"/>
      <c r="K255" s="260"/>
      <c r="L255" s="260"/>
      <c r="M255" s="260"/>
      <c r="N255" s="260"/>
      <c r="O255" s="17"/>
      <c r="P255" s="17"/>
    </row>
    <row r="256" spans="10:16" x14ac:dyDescent="0.25">
      <c r="J256" s="261"/>
      <c r="K256" s="260"/>
      <c r="L256" s="260"/>
      <c r="M256" s="260"/>
      <c r="N256" s="260"/>
      <c r="O256" s="17"/>
      <c r="P256" s="17"/>
    </row>
    <row r="257" spans="10:16" x14ac:dyDescent="0.25">
      <c r="J257" s="261"/>
      <c r="K257" s="260"/>
      <c r="L257" s="260"/>
      <c r="M257" s="260"/>
      <c r="N257" s="260"/>
      <c r="O257" s="17"/>
      <c r="P257" s="17"/>
    </row>
    <row r="258" spans="10:16" x14ac:dyDescent="0.25">
      <c r="J258" s="261"/>
      <c r="K258" s="260"/>
      <c r="L258" s="260"/>
      <c r="M258" s="260"/>
      <c r="N258" s="260"/>
      <c r="O258" s="17"/>
      <c r="P258" s="17"/>
    </row>
    <row r="259" spans="10:16" x14ac:dyDescent="0.25">
      <c r="J259" s="261"/>
      <c r="K259" s="260"/>
      <c r="L259" s="260"/>
      <c r="M259" s="260"/>
      <c r="N259" s="260"/>
      <c r="O259" s="17"/>
      <c r="P259" s="17"/>
    </row>
    <row r="260" spans="10:16" x14ac:dyDescent="0.25">
      <c r="J260" s="261"/>
      <c r="K260" s="260"/>
      <c r="L260" s="260"/>
      <c r="M260" s="260"/>
      <c r="N260" s="260"/>
      <c r="O260" s="17"/>
      <c r="P260" s="17"/>
    </row>
    <row r="261" spans="10:16" x14ac:dyDescent="0.25">
      <c r="J261" s="261"/>
      <c r="K261" s="260"/>
      <c r="L261" s="260"/>
      <c r="M261" s="260"/>
      <c r="N261" s="260"/>
      <c r="O261" s="17"/>
      <c r="P261" s="17"/>
    </row>
    <row r="262" spans="10:16" x14ac:dyDescent="0.25">
      <c r="J262" s="261"/>
      <c r="K262" s="260"/>
      <c r="L262" s="260"/>
      <c r="M262" s="260"/>
      <c r="N262" s="260"/>
      <c r="O262" s="17"/>
      <c r="P262" s="17"/>
    </row>
    <row r="263" spans="10:16" x14ac:dyDescent="0.25">
      <c r="J263" s="261"/>
      <c r="K263" s="260"/>
      <c r="L263" s="260"/>
      <c r="M263" s="260"/>
      <c r="N263" s="260"/>
      <c r="O263" s="17"/>
      <c r="P263" s="17"/>
    </row>
    <row r="264" spans="10:16" x14ac:dyDescent="0.25">
      <c r="J264" s="261"/>
      <c r="K264" s="260"/>
      <c r="L264" s="260"/>
      <c r="M264" s="260"/>
      <c r="N264" s="260"/>
      <c r="O264" s="17"/>
      <c r="P264" s="17"/>
    </row>
    <row r="265" spans="10:16" x14ac:dyDescent="0.25">
      <c r="J265" s="261"/>
      <c r="K265" s="260"/>
      <c r="L265" s="260"/>
      <c r="M265" s="260"/>
      <c r="N265" s="260"/>
      <c r="O265" s="17"/>
      <c r="P265" s="17"/>
    </row>
    <row r="266" spans="10:16" x14ac:dyDescent="0.25">
      <c r="J266" s="261"/>
      <c r="K266" s="260"/>
      <c r="L266" s="260"/>
      <c r="M266" s="260"/>
      <c r="N266" s="260"/>
      <c r="O266" s="17"/>
      <c r="P266" s="17"/>
    </row>
    <row r="267" spans="10:16" x14ac:dyDescent="0.25">
      <c r="J267" s="261"/>
      <c r="K267" s="260"/>
      <c r="L267" s="260"/>
      <c r="M267" s="260"/>
      <c r="N267" s="260"/>
      <c r="O267" s="17"/>
      <c r="P267" s="17"/>
    </row>
    <row r="268" spans="10:16" x14ac:dyDescent="0.25">
      <c r="J268" s="261"/>
      <c r="K268" s="260"/>
      <c r="L268" s="260"/>
      <c r="M268" s="260"/>
      <c r="N268" s="260"/>
      <c r="O268" s="17"/>
      <c r="P268" s="17"/>
    </row>
    <row r="269" spans="10:16" x14ac:dyDescent="0.25">
      <c r="J269" s="261"/>
      <c r="K269" s="260"/>
      <c r="L269" s="260"/>
      <c r="M269" s="260"/>
      <c r="N269" s="260"/>
      <c r="O269" s="17"/>
      <c r="P269" s="17"/>
    </row>
    <row r="270" spans="10:16" x14ac:dyDescent="0.25">
      <c r="J270" s="261"/>
      <c r="K270" s="260"/>
      <c r="L270" s="260"/>
      <c r="M270" s="260"/>
      <c r="N270" s="260"/>
      <c r="O270" s="17"/>
      <c r="P270" s="17"/>
    </row>
    <row r="271" spans="10:16" x14ac:dyDescent="0.25">
      <c r="J271" s="261"/>
      <c r="K271" s="260"/>
      <c r="L271" s="260"/>
      <c r="M271" s="260"/>
      <c r="N271" s="260"/>
      <c r="O271" s="17"/>
      <c r="P271" s="17"/>
    </row>
    <row r="272" spans="10:16" x14ac:dyDescent="0.25">
      <c r="J272" s="261"/>
      <c r="K272" s="260"/>
      <c r="L272" s="260"/>
      <c r="M272" s="260"/>
      <c r="N272" s="260"/>
      <c r="O272" s="17"/>
      <c r="P272" s="17"/>
    </row>
    <row r="273" spans="10:16" x14ac:dyDescent="0.25">
      <c r="J273" s="261"/>
      <c r="K273" s="260"/>
      <c r="L273" s="260"/>
      <c r="M273" s="260"/>
      <c r="N273" s="260"/>
      <c r="O273" s="17"/>
      <c r="P273" s="17"/>
    </row>
    <row r="274" spans="10:16" x14ac:dyDescent="0.25">
      <c r="J274" s="261"/>
      <c r="K274" s="260"/>
      <c r="L274" s="260"/>
      <c r="M274" s="260"/>
      <c r="N274" s="260"/>
      <c r="O274" s="17"/>
      <c r="P274" s="17"/>
    </row>
    <row r="275" spans="10:16" x14ac:dyDescent="0.25">
      <c r="J275" s="261"/>
      <c r="K275" s="260"/>
      <c r="L275" s="260"/>
      <c r="M275" s="260"/>
      <c r="N275" s="260"/>
      <c r="O275" s="17"/>
      <c r="P275" s="17"/>
    </row>
    <row r="276" spans="10:16" x14ac:dyDescent="0.25">
      <c r="J276" s="261"/>
      <c r="K276" s="260"/>
      <c r="L276" s="260"/>
      <c r="M276" s="260"/>
      <c r="N276" s="260"/>
      <c r="O276" s="17"/>
      <c r="P276" s="17"/>
    </row>
    <row r="277" spans="10:16" x14ac:dyDescent="0.25">
      <c r="J277" s="261"/>
      <c r="K277" s="260"/>
      <c r="L277" s="260"/>
      <c r="M277" s="260"/>
      <c r="N277" s="260"/>
      <c r="O277" s="17"/>
      <c r="P277" s="17"/>
    </row>
    <row r="278" spans="10:16" x14ac:dyDescent="0.25">
      <c r="J278" s="261"/>
      <c r="K278" s="260"/>
      <c r="L278" s="260"/>
      <c r="M278" s="260"/>
      <c r="N278" s="260"/>
      <c r="O278" s="17"/>
      <c r="P278" s="17"/>
    </row>
    <row r="279" spans="10:16" x14ac:dyDescent="0.25">
      <c r="J279" s="261"/>
      <c r="K279" s="260"/>
      <c r="L279" s="260"/>
      <c r="M279" s="260"/>
      <c r="N279" s="260"/>
      <c r="O279" s="17"/>
      <c r="P279" s="17"/>
    </row>
    <row r="280" spans="10:16" x14ac:dyDescent="0.25">
      <c r="J280" s="261"/>
      <c r="K280" s="260"/>
      <c r="L280" s="260"/>
      <c r="M280" s="260"/>
      <c r="N280" s="260"/>
      <c r="O280" s="17"/>
      <c r="P280" s="17"/>
    </row>
    <row r="281" spans="10:16" x14ac:dyDescent="0.25">
      <c r="J281" s="261"/>
      <c r="K281" s="260"/>
      <c r="L281" s="260"/>
      <c r="M281" s="260"/>
      <c r="N281" s="260"/>
      <c r="O281" s="17"/>
      <c r="P281" s="17"/>
    </row>
    <row r="282" spans="10:16" x14ac:dyDescent="0.25">
      <c r="J282" s="261"/>
      <c r="K282" s="260"/>
      <c r="L282" s="260"/>
      <c r="M282" s="260"/>
      <c r="N282" s="260"/>
      <c r="O282" s="17"/>
      <c r="P282" s="17"/>
    </row>
    <row r="283" spans="10:16" x14ac:dyDescent="0.25">
      <c r="J283" s="261"/>
      <c r="K283" s="260"/>
      <c r="L283" s="260"/>
      <c r="M283" s="260"/>
      <c r="N283" s="260"/>
      <c r="O283" s="17"/>
      <c r="P283" s="17"/>
    </row>
    <row r="284" spans="10:16" x14ac:dyDescent="0.25">
      <c r="J284" s="261"/>
      <c r="K284" s="260"/>
      <c r="L284" s="260"/>
      <c r="M284" s="260"/>
      <c r="N284" s="260"/>
      <c r="O284" s="17"/>
      <c r="P284" s="17"/>
    </row>
    <row r="285" spans="10:16" x14ac:dyDescent="0.25">
      <c r="J285" s="261"/>
      <c r="K285" s="260"/>
      <c r="L285" s="260"/>
      <c r="M285" s="260"/>
      <c r="N285" s="260"/>
      <c r="O285" s="17"/>
      <c r="P285" s="17"/>
    </row>
    <row r="286" spans="10:16" x14ac:dyDescent="0.25">
      <c r="J286" s="261"/>
      <c r="K286" s="260"/>
      <c r="L286" s="260"/>
      <c r="M286" s="260"/>
      <c r="N286" s="260"/>
      <c r="O286" s="17"/>
      <c r="P286" s="17"/>
    </row>
    <row r="287" spans="10:16" x14ac:dyDescent="0.25">
      <c r="J287" s="261"/>
      <c r="K287" s="260"/>
      <c r="L287" s="260"/>
      <c r="M287" s="260"/>
      <c r="N287" s="260"/>
      <c r="O287" s="17"/>
      <c r="P287" s="17"/>
    </row>
    <row r="288" spans="10:16" x14ac:dyDescent="0.25">
      <c r="J288" s="261"/>
      <c r="K288" s="260"/>
      <c r="L288" s="260"/>
      <c r="M288" s="260"/>
      <c r="N288" s="260"/>
      <c r="O288" s="17"/>
      <c r="P288" s="17"/>
    </row>
    <row r="289" spans="10:16" x14ac:dyDescent="0.25">
      <c r="J289" s="261"/>
      <c r="K289" s="260"/>
      <c r="L289" s="260"/>
      <c r="M289" s="260"/>
      <c r="N289" s="260"/>
      <c r="O289" s="17"/>
      <c r="P289" s="17"/>
    </row>
    <row r="290" spans="10:16" x14ac:dyDescent="0.25">
      <c r="J290" s="261"/>
      <c r="K290" s="260"/>
      <c r="L290" s="260"/>
      <c r="M290" s="260"/>
      <c r="N290" s="260"/>
      <c r="O290" s="17"/>
      <c r="P290" s="17"/>
    </row>
    <row r="291" spans="10:16" x14ac:dyDescent="0.25">
      <c r="J291" s="261"/>
      <c r="K291" s="260"/>
      <c r="L291" s="260"/>
      <c r="M291" s="260"/>
      <c r="N291" s="260"/>
      <c r="O291" s="17"/>
      <c r="P291" s="17"/>
    </row>
    <row r="292" spans="10:16" x14ac:dyDescent="0.25">
      <c r="J292" s="261"/>
      <c r="K292" s="260"/>
      <c r="L292" s="260"/>
      <c r="M292" s="260"/>
      <c r="N292" s="260"/>
      <c r="O292" s="17"/>
      <c r="P292" s="17"/>
    </row>
    <row r="293" spans="10:16" x14ac:dyDescent="0.25">
      <c r="J293" s="261"/>
      <c r="K293" s="260"/>
      <c r="L293" s="260"/>
      <c r="M293" s="260"/>
      <c r="N293" s="260"/>
      <c r="O293" s="17"/>
      <c r="P293" s="17"/>
    </row>
    <row r="294" spans="10:16" x14ac:dyDescent="0.25">
      <c r="J294" s="261"/>
      <c r="K294" s="260"/>
      <c r="L294" s="260"/>
      <c r="M294" s="260"/>
      <c r="N294" s="260"/>
      <c r="O294" s="17"/>
      <c r="P294" s="17"/>
    </row>
    <row r="295" spans="10:16" x14ac:dyDescent="0.25">
      <c r="J295" s="261"/>
      <c r="K295" s="260"/>
      <c r="L295" s="260"/>
      <c r="M295" s="260"/>
      <c r="N295" s="260"/>
      <c r="O295" s="17"/>
      <c r="P295" s="17"/>
    </row>
    <row r="296" spans="10:16" x14ac:dyDescent="0.25">
      <c r="J296" s="261"/>
      <c r="K296" s="260"/>
      <c r="L296" s="260"/>
      <c r="M296" s="260"/>
      <c r="N296" s="260"/>
      <c r="O296" s="17"/>
      <c r="P296" s="17"/>
    </row>
    <row r="297" spans="10:16" x14ac:dyDescent="0.25">
      <c r="J297" s="261"/>
      <c r="K297" s="260"/>
      <c r="L297" s="260"/>
      <c r="M297" s="260"/>
      <c r="N297" s="260"/>
      <c r="O297" s="17"/>
      <c r="P297" s="17"/>
    </row>
    <row r="298" spans="10:16" x14ac:dyDescent="0.25">
      <c r="J298" s="261"/>
      <c r="K298" s="260"/>
      <c r="L298" s="260"/>
      <c r="M298" s="260"/>
      <c r="N298" s="260"/>
      <c r="O298" s="17"/>
      <c r="P298" s="17"/>
    </row>
    <row r="299" spans="10:16" x14ac:dyDescent="0.25">
      <c r="J299" s="261"/>
      <c r="K299" s="260"/>
      <c r="L299" s="260"/>
      <c r="M299" s="260"/>
      <c r="N299" s="260"/>
      <c r="O299" s="17"/>
      <c r="P299" s="17"/>
    </row>
    <row r="300" spans="10:16" x14ac:dyDescent="0.25">
      <c r="J300" s="261"/>
      <c r="K300" s="260"/>
      <c r="L300" s="260"/>
      <c r="M300" s="260"/>
      <c r="N300" s="260"/>
      <c r="O300" s="17"/>
      <c r="P300" s="17"/>
    </row>
    <row r="301" spans="10:16" x14ac:dyDescent="0.25">
      <c r="J301" s="261"/>
      <c r="K301" s="260"/>
      <c r="L301" s="260"/>
      <c r="M301" s="260"/>
      <c r="N301" s="260"/>
      <c r="O301" s="17"/>
      <c r="P301" s="17"/>
    </row>
    <row r="302" spans="10:16" x14ac:dyDescent="0.25">
      <c r="J302" s="261"/>
      <c r="K302" s="260"/>
      <c r="L302" s="260"/>
      <c r="M302" s="260"/>
      <c r="N302" s="260"/>
      <c r="O302" s="17"/>
      <c r="P302" s="17"/>
    </row>
    <row r="303" spans="10:16" x14ac:dyDescent="0.25">
      <c r="J303" s="261"/>
      <c r="K303" s="260"/>
      <c r="L303" s="260"/>
      <c r="M303" s="260"/>
      <c r="N303" s="260"/>
      <c r="O303" s="17"/>
      <c r="P303" s="17"/>
    </row>
    <row r="304" spans="10:16" x14ac:dyDescent="0.25">
      <c r="J304" s="261"/>
      <c r="K304" s="260"/>
      <c r="L304" s="260"/>
      <c r="M304" s="260"/>
      <c r="N304" s="260"/>
      <c r="O304" s="17"/>
      <c r="P304" s="17"/>
    </row>
    <row r="305" spans="10:16" x14ac:dyDescent="0.25">
      <c r="J305" s="261"/>
      <c r="K305" s="260"/>
      <c r="L305" s="260"/>
      <c r="M305" s="260"/>
      <c r="N305" s="260"/>
      <c r="O305" s="17"/>
      <c r="P305" s="17"/>
    </row>
    <row r="306" spans="10:16" x14ac:dyDescent="0.25">
      <c r="J306" s="261"/>
      <c r="K306" s="260"/>
      <c r="L306" s="260"/>
      <c r="M306" s="260"/>
      <c r="N306" s="260"/>
      <c r="O306" s="17"/>
      <c r="P306" s="17"/>
    </row>
    <row r="307" spans="10:16" x14ac:dyDescent="0.25">
      <c r="J307" s="261"/>
      <c r="K307" s="260"/>
      <c r="L307" s="260"/>
      <c r="M307" s="260"/>
      <c r="N307" s="260"/>
      <c r="O307" s="17"/>
      <c r="P307" s="17"/>
    </row>
    <row r="308" spans="10:16" x14ac:dyDescent="0.25">
      <c r="J308" s="261"/>
      <c r="K308" s="260"/>
      <c r="L308" s="260"/>
      <c r="M308" s="260"/>
      <c r="N308" s="260"/>
      <c r="O308" s="17"/>
      <c r="P308" s="17"/>
    </row>
    <row r="309" spans="10:16" x14ac:dyDescent="0.25">
      <c r="J309" s="261"/>
      <c r="K309" s="260"/>
      <c r="L309" s="260"/>
      <c r="M309" s="260"/>
      <c r="N309" s="260"/>
      <c r="O309" s="17"/>
      <c r="P309" s="17"/>
    </row>
    <row r="310" spans="10:16" x14ac:dyDescent="0.25">
      <c r="J310" s="261"/>
      <c r="K310" s="260"/>
      <c r="L310" s="260"/>
      <c r="M310" s="260"/>
      <c r="N310" s="260"/>
      <c r="O310" s="17"/>
      <c r="P310" s="17"/>
    </row>
    <row r="311" spans="10:16" x14ac:dyDescent="0.25">
      <c r="J311" s="261"/>
      <c r="K311" s="260"/>
      <c r="L311" s="260"/>
      <c r="M311" s="260"/>
      <c r="N311" s="260"/>
      <c r="O311" s="17"/>
      <c r="P311" s="17"/>
    </row>
    <row r="312" spans="10:16" x14ac:dyDescent="0.25">
      <c r="J312" s="261"/>
      <c r="K312" s="260"/>
      <c r="L312" s="260"/>
      <c r="M312" s="260"/>
      <c r="N312" s="260"/>
      <c r="O312" s="17"/>
      <c r="P312" s="17"/>
    </row>
    <row r="313" spans="10:16" x14ac:dyDescent="0.25">
      <c r="J313" s="261"/>
      <c r="K313" s="260"/>
      <c r="L313" s="260"/>
      <c r="M313" s="260"/>
      <c r="N313" s="260"/>
      <c r="O313" s="17"/>
      <c r="P313" s="17"/>
    </row>
    <row r="314" spans="10:16" x14ac:dyDescent="0.25">
      <c r="J314" s="261"/>
      <c r="K314" s="260"/>
      <c r="L314" s="260"/>
      <c r="M314" s="260"/>
      <c r="N314" s="260"/>
      <c r="O314" s="17"/>
      <c r="P314" s="17"/>
    </row>
    <row r="315" spans="10:16" x14ac:dyDescent="0.25">
      <c r="J315" s="261"/>
      <c r="K315" s="260"/>
      <c r="L315" s="260"/>
      <c r="M315" s="260"/>
      <c r="N315" s="260"/>
      <c r="O315" s="17"/>
      <c r="P315" s="17"/>
    </row>
    <row r="316" spans="10:16" x14ac:dyDescent="0.25">
      <c r="J316" s="261"/>
      <c r="K316" s="260"/>
      <c r="L316" s="260"/>
      <c r="M316" s="260"/>
      <c r="N316" s="260"/>
      <c r="O316" s="17"/>
      <c r="P316" s="17"/>
    </row>
    <row r="317" spans="10:16" x14ac:dyDescent="0.25">
      <c r="J317" s="261"/>
      <c r="K317" s="260"/>
      <c r="L317" s="260"/>
      <c r="M317" s="260"/>
      <c r="N317" s="260"/>
      <c r="O317" s="17"/>
      <c r="P317" s="17"/>
    </row>
    <row r="318" spans="10:16" x14ac:dyDescent="0.25">
      <c r="J318" s="261"/>
      <c r="K318" s="260"/>
      <c r="L318" s="260"/>
      <c r="M318" s="260"/>
      <c r="N318" s="260"/>
      <c r="O318" s="17"/>
      <c r="P318" s="17"/>
    </row>
    <row r="319" spans="10:16" x14ac:dyDescent="0.25">
      <c r="J319" s="261"/>
      <c r="K319" s="260"/>
      <c r="L319" s="260"/>
      <c r="M319" s="260"/>
      <c r="N319" s="260"/>
      <c r="O319" s="17"/>
      <c r="P319" s="17"/>
    </row>
    <row r="320" spans="10:16" x14ac:dyDescent="0.25">
      <c r="J320" s="261"/>
      <c r="K320" s="260"/>
      <c r="L320" s="260"/>
      <c r="M320" s="260"/>
      <c r="N320" s="260"/>
      <c r="O320" s="17"/>
      <c r="P320" s="17"/>
    </row>
    <row r="321" spans="10:16" x14ac:dyDescent="0.25">
      <c r="J321" s="261"/>
      <c r="K321" s="260"/>
      <c r="L321" s="260"/>
      <c r="M321" s="260"/>
      <c r="N321" s="260"/>
      <c r="O321" s="17"/>
      <c r="P321" s="17"/>
    </row>
    <row r="322" spans="10:16" x14ac:dyDescent="0.25">
      <c r="J322" s="261"/>
      <c r="K322" s="260"/>
      <c r="L322" s="260"/>
      <c r="M322" s="260"/>
      <c r="N322" s="260"/>
      <c r="O322" s="17"/>
      <c r="P322" s="17"/>
    </row>
    <row r="323" spans="10:16" x14ac:dyDescent="0.25">
      <c r="J323" s="261"/>
      <c r="K323" s="260"/>
      <c r="L323" s="260"/>
      <c r="M323" s="260"/>
      <c r="N323" s="260"/>
      <c r="O323" s="17"/>
      <c r="P323" s="17"/>
    </row>
    <row r="324" spans="10:16" x14ac:dyDescent="0.25">
      <c r="J324" s="261"/>
      <c r="K324" s="260"/>
      <c r="L324" s="260"/>
      <c r="M324" s="260"/>
      <c r="N324" s="260"/>
      <c r="O324" s="17"/>
      <c r="P324" s="17"/>
    </row>
    <row r="325" spans="10:16" x14ac:dyDescent="0.25">
      <c r="J325" s="261"/>
      <c r="K325" s="260"/>
      <c r="L325" s="260"/>
      <c r="M325" s="260"/>
      <c r="N325" s="260"/>
      <c r="O325" s="17"/>
      <c r="P325" s="17"/>
    </row>
    <row r="326" spans="10:16" x14ac:dyDescent="0.25">
      <c r="J326" s="261"/>
      <c r="K326" s="260"/>
      <c r="L326" s="260"/>
      <c r="M326" s="260"/>
      <c r="N326" s="260"/>
      <c r="O326" s="17"/>
      <c r="P326" s="17"/>
    </row>
    <row r="327" spans="10:16" x14ac:dyDescent="0.25">
      <c r="J327" s="261"/>
      <c r="K327" s="260"/>
      <c r="L327" s="260"/>
      <c r="M327" s="260"/>
      <c r="N327" s="260"/>
      <c r="O327" s="17"/>
      <c r="P327" s="17"/>
    </row>
    <row r="328" spans="10:16" x14ac:dyDescent="0.25">
      <c r="J328" s="261"/>
      <c r="K328" s="260"/>
      <c r="L328" s="260"/>
      <c r="M328" s="260"/>
      <c r="N328" s="260"/>
      <c r="O328" s="17"/>
      <c r="P328" s="17"/>
    </row>
    <row r="329" spans="10:16" x14ac:dyDescent="0.25">
      <c r="J329" s="261"/>
      <c r="K329" s="260"/>
      <c r="L329" s="260"/>
      <c r="M329" s="260"/>
      <c r="N329" s="260"/>
      <c r="O329" s="17"/>
      <c r="P329" s="17"/>
    </row>
    <row r="330" spans="10:16" x14ac:dyDescent="0.25">
      <c r="J330" s="261"/>
      <c r="K330" s="260"/>
      <c r="L330" s="260"/>
      <c r="M330" s="260"/>
      <c r="N330" s="260"/>
      <c r="O330" s="17"/>
      <c r="P330" s="17"/>
    </row>
    <row r="331" spans="10:16" x14ac:dyDescent="0.25">
      <c r="J331" s="261"/>
      <c r="K331" s="260"/>
      <c r="L331" s="260"/>
      <c r="M331" s="260"/>
      <c r="N331" s="260"/>
      <c r="O331" s="17"/>
      <c r="P331" s="17"/>
    </row>
    <row r="332" spans="10:16" x14ac:dyDescent="0.25">
      <c r="J332" s="261"/>
      <c r="K332" s="260"/>
      <c r="L332" s="260"/>
      <c r="M332" s="260"/>
      <c r="N332" s="260"/>
      <c r="O332" s="17"/>
      <c r="P332" s="17"/>
    </row>
    <row r="333" spans="10:16" x14ac:dyDescent="0.25">
      <c r="J333" s="261"/>
      <c r="K333" s="260"/>
      <c r="L333" s="260"/>
      <c r="M333" s="260"/>
      <c r="N333" s="260"/>
      <c r="O333" s="17"/>
      <c r="P333" s="17"/>
    </row>
    <row r="334" spans="10:16" x14ac:dyDescent="0.25">
      <c r="J334" s="261"/>
      <c r="K334" s="260"/>
      <c r="L334" s="260"/>
      <c r="M334" s="260"/>
      <c r="N334" s="260"/>
      <c r="O334" s="17"/>
      <c r="P334" s="17"/>
    </row>
    <row r="335" spans="10:16" x14ac:dyDescent="0.25">
      <c r="J335" s="261"/>
      <c r="K335" s="260"/>
      <c r="L335" s="260"/>
      <c r="M335" s="260"/>
      <c r="N335" s="260"/>
      <c r="O335" s="17"/>
      <c r="P335" s="17"/>
    </row>
    <row r="336" spans="10:16" x14ac:dyDescent="0.25">
      <c r="J336" s="261"/>
      <c r="K336" s="260"/>
      <c r="L336" s="260"/>
      <c r="M336" s="260"/>
      <c r="N336" s="260"/>
      <c r="O336" s="17"/>
      <c r="P336" s="17"/>
    </row>
    <row r="337" spans="10:16" x14ac:dyDescent="0.25">
      <c r="J337" s="261"/>
      <c r="K337" s="260"/>
      <c r="L337" s="260"/>
      <c r="M337" s="260"/>
      <c r="N337" s="260"/>
      <c r="O337" s="17"/>
      <c r="P337" s="17"/>
    </row>
    <row r="338" spans="10:16" x14ac:dyDescent="0.25">
      <c r="J338" s="261"/>
      <c r="K338" s="260"/>
      <c r="L338" s="260"/>
      <c r="M338" s="260"/>
      <c r="N338" s="260"/>
      <c r="O338" s="17"/>
      <c r="P338" s="17"/>
    </row>
    <row r="339" spans="10:16" x14ac:dyDescent="0.25">
      <c r="J339" s="261"/>
      <c r="K339" s="260"/>
      <c r="L339" s="260"/>
      <c r="M339" s="260"/>
      <c r="N339" s="260"/>
      <c r="O339" s="17"/>
      <c r="P339" s="17"/>
    </row>
    <row r="340" spans="10:16" x14ac:dyDescent="0.25">
      <c r="J340" s="261"/>
      <c r="K340" s="260"/>
      <c r="L340" s="260"/>
      <c r="M340" s="260"/>
      <c r="N340" s="260"/>
      <c r="O340" s="17"/>
      <c r="P340" s="17"/>
    </row>
    <row r="341" spans="10:16" x14ac:dyDescent="0.25">
      <c r="J341" s="261"/>
      <c r="K341" s="260"/>
      <c r="L341" s="260"/>
      <c r="M341" s="260"/>
      <c r="N341" s="260"/>
      <c r="O341" s="17"/>
      <c r="P341" s="17"/>
    </row>
    <row r="342" spans="10:16" x14ac:dyDescent="0.25">
      <c r="J342" s="261"/>
      <c r="K342" s="260"/>
      <c r="L342" s="260"/>
      <c r="M342" s="260"/>
      <c r="N342" s="260"/>
      <c r="O342" s="17"/>
      <c r="P342" s="17"/>
    </row>
    <row r="343" spans="10:16" x14ac:dyDescent="0.25">
      <c r="J343" s="261"/>
      <c r="K343" s="260"/>
      <c r="L343" s="260"/>
      <c r="M343" s="260"/>
      <c r="N343" s="260"/>
      <c r="O343" s="17"/>
      <c r="P343" s="17"/>
    </row>
    <row r="344" spans="10:16" x14ac:dyDescent="0.25">
      <c r="J344" s="261"/>
      <c r="K344" s="260"/>
      <c r="L344" s="260"/>
      <c r="M344" s="260"/>
      <c r="N344" s="260"/>
      <c r="O344" s="17"/>
      <c r="P344" s="17"/>
    </row>
    <row r="345" spans="10:16" x14ac:dyDescent="0.25">
      <c r="J345" s="261"/>
      <c r="K345" s="260"/>
      <c r="L345" s="260"/>
      <c r="M345" s="260"/>
      <c r="N345" s="260"/>
      <c r="O345" s="17"/>
      <c r="P345" s="17"/>
    </row>
    <row r="346" spans="10:16" x14ac:dyDescent="0.25">
      <c r="J346" s="261"/>
      <c r="K346" s="260"/>
      <c r="L346" s="260"/>
      <c r="M346" s="260"/>
      <c r="N346" s="260"/>
      <c r="O346" s="17"/>
      <c r="P346" s="17"/>
    </row>
    <row r="347" spans="10:16" x14ac:dyDescent="0.25">
      <c r="J347" s="261"/>
      <c r="K347" s="260"/>
      <c r="L347" s="260"/>
      <c r="M347" s="260"/>
      <c r="N347" s="260"/>
      <c r="O347" s="17"/>
      <c r="P347" s="17"/>
    </row>
    <row r="348" spans="10:16" x14ac:dyDescent="0.25">
      <c r="J348" s="261"/>
      <c r="K348" s="260"/>
      <c r="L348" s="260"/>
      <c r="M348" s="260"/>
      <c r="N348" s="260"/>
      <c r="O348" s="17"/>
      <c r="P348" s="17"/>
    </row>
    <row r="349" spans="10:16" x14ac:dyDescent="0.25">
      <c r="J349" s="261"/>
      <c r="K349" s="260"/>
      <c r="L349" s="260"/>
      <c r="M349" s="260"/>
      <c r="N349" s="260"/>
      <c r="O349" s="17"/>
      <c r="P349" s="17"/>
    </row>
    <row r="350" spans="10:16" x14ac:dyDescent="0.25">
      <c r="J350" s="261"/>
      <c r="K350" s="260"/>
      <c r="L350" s="260"/>
      <c r="M350" s="260"/>
      <c r="N350" s="260"/>
      <c r="O350" s="17"/>
      <c r="P350" s="17"/>
    </row>
    <row r="351" spans="10:16" x14ac:dyDescent="0.25">
      <c r="J351" s="261"/>
      <c r="K351" s="260"/>
      <c r="L351" s="260"/>
      <c r="M351" s="260"/>
      <c r="N351" s="260"/>
      <c r="O351" s="17"/>
      <c r="P351" s="17"/>
    </row>
    <row r="352" spans="10:16" x14ac:dyDescent="0.25">
      <c r="J352" s="261"/>
      <c r="K352" s="260"/>
      <c r="L352" s="260"/>
      <c r="M352" s="260"/>
      <c r="N352" s="260"/>
      <c r="O352" s="17"/>
      <c r="P352" s="17"/>
    </row>
    <row r="353" spans="10:16" x14ac:dyDescent="0.25">
      <c r="J353" s="261"/>
      <c r="K353" s="260"/>
      <c r="L353" s="260"/>
      <c r="M353" s="260"/>
      <c r="N353" s="260"/>
      <c r="O353" s="17"/>
      <c r="P353" s="17"/>
    </row>
    <row r="354" spans="10:16" x14ac:dyDescent="0.25">
      <c r="J354" s="261"/>
      <c r="K354" s="260"/>
      <c r="L354" s="260"/>
      <c r="M354" s="260"/>
      <c r="N354" s="260"/>
      <c r="O354" s="17"/>
      <c r="P354" s="17"/>
    </row>
    <row r="355" spans="10:16" x14ac:dyDescent="0.25">
      <c r="J355" s="261"/>
      <c r="K355" s="260"/>
      <c r="L355" s="260"/>
      <c r="M355" s="260"/>
      <c r="N355" s="260"/>
      <c r="O355" s="17"/>
      <c r="P355" s="17"/>
    </row>
    <row r="356" spans="10:16" x14ac:dyDescent="0.25">
      <c r="J356" s="261"/>
      <c r="K356" s="260"/>
      <c r="L356" s="260"/>
      <c r="M356" s="260"/>
      <c r="N356" s="260"/>
      <c r="O356" s="17"/>
      <c r="P356" s="17"/>
    </row>
    <row r="357" spans="10:16" x14ac:dyDescent="0.25">
      <c r="J357" s="261"/>
      <c r="K357" s="260"/>
      <c r="L357" s="260"/>
      <c r="M357" s="260"/>
      <c r="N357" s="260"/>
      <c r="O357" s="17"/>
      <c r="P357" s="17"/>
    </row>
    <row r="358" spans="10:16" x14ac:dyDescent="0.25">
      <c r="J358" s="261"/>
      <c r="K358" s="260"/>
      <c r="L358" s="260"/>
      <c r="M358" s="260"/>
      <c r="N358" s="260"/>
      <c r="O358" s="17"/>
      <c r="P358" s="17"/>
    </row>
    <row r="359" spans="10:16" x14ac:dyDescent="0.25">
      <c r="J359" s="261"/>
      <c r="K359" s="260"/>
      <c r="L359" s="260"/>
      <c r="M359" s="260"/>
      <c r="N359" s="260"/>
      <c r="O359" s="17"/>
      <c r="P359" s="17"/>
    </row>
    <row r="360" spans="10:16" x14ac:dyDescent="0.25">
      <c r="J360" s="261"/>
      <c r="K360" s="260"/>
      <c r="L360" s="260"/>
      <c r="M360" s="260"/>
      <c r="N360" s="260"/>
      <c r="O360" s="17"/>
      <c r="P360" s="17"/>
    </row>
    <row r="361" spans="10:16" x14ac:dyDescent="0.25">
      <c r="J361" s="261"/>
      <c r="K361" s="260"/>
      <c r="L361" s="260"/>
      <c r="M361" s="260"/>
      <c r="N361" s="260"/>
      <c r="O361" s="17"/>
      <c r="P361" s="17"/>
    </row>
    <row r="362" spans="10:16" x14ac:dyDescent="0.25">
      <c r="J362" s="261"/>
      <c r="K362" s="260"/>
      <c r="L362" s="260"/>
      <c r="M362" s="260"/>
      <c r="N362" s="260"/>
      <c r="O362" s="17"/>
      <c r="P362" s="17"/>
    </row>
    <row r="363" spans="10:16" x14ac:dyDescent="0.25">
      <c r="J363" s="261"/>
      <c r="K363" s="260"/>
      <c r="L363" s="260"/>
      <c r="M363" s="260"/>
      <c r="N363" s="260"/>
      <c r="O363" s="17"/>
      <c r="P363" s="17"/>
    </row>
    <row r="364" spans="10:16" x14ac:dyDescent="0.25">
      <c r="J364" s="261"/>
      <c r="K364" s="260"/>
      <c r="L364" s="260"/>
      <c r="M364" s="260"/>
      <c r="N364" s="260"/>
      <c r="O364" s="17"/>
      <c r="P364" s="17"/>
    </row>
    <row r="365" spans="10:16" x14ac:dyDescent="0.25">
      <c r="J365" s="261"/>
      <c r="K365" s="260"/>
      <c r="L365" s="260"/>
      <c r="M365" s="260"/>
      <c r="N365" s="260"/>
      <c r="O365" s="17"/>
      <c r="P365" s="17"/>
    </row>
    <row r="366" spans="10:16" x14ac:dyDescent="0.25">
      <c r="J366" s="261"/>
      <c r="K366" s="260"/>
      <c r="L366" s="260"/>
      <c r="M366" s="260"/>
      <c r="N366" s="260"/>
      <c r="O366" s="17"/>
      <c r="P366" s="17"/>
    </row>
    <row r="367" spans="10:16" x14ac:dyDescent="0.25">
      <c r="J367" s="261"/>
      <c r="K367" s="260"/>
      <c r="L367" s="260"/>
      <c r="M367" s="260"/>
      <c r="N367" s="260"/>
      <c r="O367" s="17"/>
      <c r="P367" s="17"/>
    </row>
    <row r="368" spans="10:16" x14ac:dyDescent="0.25">
      <c r="J368" s="261"/>
      <c r="K368" s="260"/>
      <c r="L368" s="260"/>
      <c r="M368" s="260"/>
      <c r="N368" s="260"/>
      <c r="O368" s="17"/>
      <c r="P368" s="17"/>
    </row>
    <row r="369" spans="10:16" x14ac:dyDescent="0.25">
      <c r="J369" s="261"/>
      <c r="K369" s="260"/>
      <c r="L369" s="260"/>
      <c r="M369" s="260"/>
      <c r="N369" s="260"/>
      <c r="O369" s="17"/>
      <c r="P369" s="17"/>
    </row>
    <row r="370" spans="10:16" x14ac:dyDescent="0.25">
      <c r="J370" s="261"/>
      <c r="K370" s="260"/>
      <c r="L370" s="260"/>
      <c r="M370" s="260"/>
      <c r="N370" s="260"/>
      <c r="O370" s="17"/>
      <c r="P370" s="17"/>
    </row>
    <row r="371" spans="10:16" x14ac:dyDescent="0.25">
      <c r="J371" s="261"/>
      <c r="K371" s="260"/>
      <c r="L371" s="260"/>
      <c r="M371" s="260"/>
      <c r="N371" s="260"/>
      <c r="O371" s="17"/>
      <c r="P371" s="17"/>
    </row>
    <row r="372" spans="10:16" x14ac:dyDescent="0.25">
      <c r="J372" s="261"/>
      <c r="K372" s="260"/>
      <c r="L372" s="260"/>
      <c r="M372" s="260"/>
      <c r="N372" s="260"/>
      <c r="O372" s="17"/>
      <c r="P372" s="17"/>
    </row>
    <row r="373" spans="10:16" x14ac:dyDescent="0.25">
      <c r="J373" s="261"/>
      <c r="K373" s="260"/>
      <c r="L373" s="260"/>
      <c r="M373" s="260"/>
      <c r="N373" s="260"/>
      <c r="O373" s="17"/>
      <c r="P373" s="17"/>
    </row>
    <row r="374" spans="10:16" x14ac:dyDescent="0.25">
      <c r="J374" s="261"/>
      <c r="K374" s="260"/>
      <c r="L374" s="260"/>
      <c r="M374" s="260"/>
      <c r="N374" s="260"/>
      <c r="O374" s="17"/>
      <c r="P374" s="17"/>
    </row>
    <row r="375" spans="10:16" x14ac:dyDescent="0.25">
      <c r="J375" s="261"/>
      <c r="K375" s="260"/>
      <c r="L375" s="260"/>
      <c r="M375" s="260"/>
      <c r="N375" s="260"/>
      <c r="O375" s="17"/>
      <c r="P375" s="17"/>
    </row>
    <row r="376" spans="10:16" x14ac:dyDescent="0.25">
      <c r="J376" s="261"/>
      <c r="K376" s="260"/>
      <c r="L376" s="260"/>
      <c r="M376" s="260"/>
      <c r="N376" s="260"/>
      <c r="O376" s="17"/>
      <c r="P376" s="17"/>
    </row>
    <row r="377" spans="10:16" x14ac:dyDescent="0.25">
      <c r="J377" s="261"/>
      <c r="K377" s="260"/>
      <c r="L377" s="260"/>
      <c r="M377" s="260"/>
      <c r="N377" s="260"/>
      <c r="O377" s="17"/>
      <c r="P377" s="17"/>
    </row>
    <row r="378" spans="10:16" x14ac:dyDescent="0.25">
      <c r="J378" s="261"/>
      <c r="K378" s="260"/>
      <c r="L378" s="260"/>
      <c r="M378" s="260"/>
      <c r="N378" s="260"/>
      <c r="O378" s="17"/>
      <c r="P378" s="17"/>
    </row>
    <row r="379" spans="10:16" x14ac:dyDescent="0.25">
      <c r="J379" s="261"/>
      <c r="K379" s="260"/>
      <c r="L379" s="260"/>
      <c r="M379" s="260"/>
      <c r="N379" s="260"/>
      <c r="O379" s="17"/>
      <c r="P379" s="17"/>
    </row>
    <row r="380" spans="10:16" x14ac:dyDescent="0.25">
      <c r="J380" s="261"/>
      <c r="K380" s="260"/>
      <c r="L380" s="260"/>
      <c r="M380" s="260"/>
      <c r="N380" s="260"/>
      <c r="O380" s="17"/>
      <c r="P380" s="17"/>
    </row>
    <row r="381" spans="10:16" x14ac:dyDescent="0.25">
      <c r="J381" s="261"/>
      <c r="K381" s="260"/>
      <c r="L381" s="260"/>
      <c r="M381" s="260"/>
      <c r="N381" s="260"/>
      <c r="O381" s="17"/>
      <c r="P381" s="17"/>
    </row>
    <row r="382" spans="10:16" x14ac:dyDescent="0.25">
      <c r="J382" s="261"/>
      <c r="K382" s="260"/>
      <c r="L382" s="260"/>
      <c r="M382" s="260"/>
      <c r="N382" s="260"/>
      <c r="O382" s="17"/>
      <c r="P382" s="17"/>
    </row>
    <row r="383" spans="10:16" x14ac:dyDescent="0.25">
      <c r="J383" s="261"/>
      <c r="K383" s="260"/>
      <c r="L383" s="260"/>
      <c r="M383" s="260"/>
      <c r="N383" s="260"/>
      <c r="O383" s="17"/>
      <c r="P383" s="17"/>
    </row>
    <row r="384" spans="10:16" x14ac:dyDescent="0.25">
      <c r="J384" s="261"/>
      <c r="K384" s="260"/>
      <c r="L384" s="260"/>
      <c r="M384" s="260"/>
      <c r="N384" s="260"/>
      <c r="O384" s="17"/>
      <c r="P384" s="17"/>
    </row>
    <row r="385" spans="10:16" x14ac:dyDescent="0.25">
      <c r="J385" s="261"/>
      <c r="K385" s="260"/>
      <c r="L385" s="260"/>
      <c r="M385" s="260"/>
      <c r="N385" s="260"/>
      <c r="O385" s="17"/>
      <c r="P385" s="17"/>
    </row>
    <row r="386" spans="10:16" x14ac:dyDescent="0.25">
      <c r="J386" s="261"/>
      <c r="K386" s="260"/>
      <c r="L386" s="260"/>
      <c r="M386" s="260"/>
      <c r="N386" s="260"/>
      <c r="O386" s="17"/>
      <c r="P386" s="17"/>
    </row>
    <row r="387" spans="10:16" x14ac:dyDescent="0.25">
      <c r="J387" s="261"/>
      <c r="K387" s="260"/>
      <c r="L387" s="260"/>
      <c r="M387" s="260"/>
      <c r="N387" s="260"/>
      <c r="O387" s="17"/>
      <c r="P387" s="17"/>
    </row>
    <row r="388" spans="10:16" x14ac:dyDescent="0.25">
      <c r="J388" s="261"/>
      <c r="K388" s="260"/>
      <c r="L388" s="260"/>
      <c r="M388" s="260"/>
      <c r="N388" s="260"/>
      <c r="O388" s="17"/>
      <c r="P388" s="17"/>
    </row>
    <row r="389" spans="10:16" x14ac:dyDescent="0.25">
      <c r="J389" s="261"/>
      <c r="K389" s="260"/>
      <c r="L389" s="260"/>
      <c r="M389" s="260"/>
      <c r="N389" s="260"/>
      <c r="O389" s="17"/>
      <c r="P389" s="17"/>
    </row>
    <row r="390" spans="10:16" x14ac:dyDescent="0.25">
      <c r="J390" s="261"/>
      <c r="K390" s="260"/>
      <c r="L390" s="260"/>
      <c r="M390" s="260"/>
      <c r="N390" s="260"/>
      <c r="O390" s="17"/>
      <c r="P390" s="17"/>
    </row>
    <row r="391" spans="10:16" x14ac:dyDescent="0.25">
      <c r="J391" s="261"/>
      <c r="K391" s="260"/>
      <c r="L391" s="260"/>
      <c r="M391" s="260"/>
      <c r="N391" s="260"/>
      <c r="O391" s="17"/>
      <c r="P391" s="17"/>
    </row>
    <row r="392" spans="10:16" x14ac:dyDescent="0.25">
      <c r="J392" s="261"/>
      <c r="K392" s="260"/>
      <c r="L392" s="260"/>
      <c r="M392" s="260"/>
      <c r="N392" s="260"/>
      <c r="O392" s="17"/>
      <c r="P392" s="17"/>
    </row>
    <row r="393" spans="10:16" x14ac:dyDescent="0.25">
      <c r="J393" s="261"/>
      <c r="K393" s="260"/>
      <c r="L393" s="260"/>
      <c r="M393" s="260"/>
      <c r="N393" s="260"/>
      <c r="O393" s="17"/>
      <c r="P393" s="17"/>
    </row>
    <row r="394" spans="10:16" x14ac:dyDescent="0.25">
      <c r="J394" s="261"/>
      <c r="K394" s="260"/>
      <c r="L394" s="260"/>
      <c r="M394" s="260"/>
      <c r="N394" s="260"/>
      <c r="O394" s="17"/>
      <c r="P394" s="17"/>
    </row>
    <row r="395" spans="10:16" x14ac:dyDescent="0.25">
      <c r="J395" s="261"/>
      <c r="K395" s="260"/>
      <c r="L395" s="260"/>
      <c r="M395" s="260"/>
      <c r="N395" s="260"/>
      <c r="O395" s="17"/>
      <c r="P395" s="17"/>
    </row>
    <row r="396" spans="10:16" x14ac:dyDescent="0.25">
      <c r="J396" s="261"/>
      <c r="K396" s="260"/>
      <c r="L396" s="260"/>
      <c r="M396" s="260"/>
      <c r="N396" s="260"/>
      <c r="O396" s="17"/>
      <c r="P396" s="17"/>
    </row>
    <row r="397" spans="10:16" x14ac:dyDescent="0.25">
      <c r="J397" s="261"/>
      <c r="K397" s="260"/>
      <c r="L397" s="260"/>
      <c r="M397" s="260"/>
      <c r="N397" s="260"/>
      <c r="O397" s="17"/>
      <c r="P397" s="17"/>
    </row>
    <row r="398" spans="10:16" x14ac:dyDescent="0.25">
      <c r="J398" s="261"/>
      <c r="K398" s="260"/>
      <c r="L398" s="260"/>
      <c r="M398" s="260"/>
      <c r="N398" s="260"/>
      <c r="O398" s="17"/>
      <c r="P398" s="17"/>
    </row>
    <row r="399" spans="10:16" x14ac:dyDescent="0.25">
      <c r="J399" s="261"/>
      <c r="K399" s="260"/>
      <c r="L399" s="260"/>
      <c r="M399" s="260"/>
      <c r="N399" s="260"/>
      <c r="O399" s="17"/>
      <c r="P399" s="17"/>
    </row>
    <row r="400" spans="10:16" x14ac:dyDescent="0.25">
      <c r="J400" s="261"/>
      <c r="K400" s="260"/>
      <c r="L400" s="260"/>
      <c r="M400" s="260"/>
      <c r="N400" s="260"/>
      <c r="O400" s="17"/>
      <c r="P400" s="17"/>
    </row>
    <row r="401" spans="10:16" x14ac:dyDescent="0.25">
      <c r="J401" s="261"/>
      <c r="K401" s="260"/>
      <c r="L401" s="260"/>
      <c r="M401" s="260"/>
      <c r="N401" s="260"/>
      <c r="O401" s="17"/>
      <c r="P401" s="17"/>
    </row>
    <row r="402" spans="10:16" x14ac:dyDescent="0.25">
      <c r="J402" s="261"/>
      <c r="K402" s="260"/>
      <c r="L402" s="260"/>
      <c r="M402" s="260"/>
      <c r="N402" s="260"/>
      <c r="O402" s="17"/>
      <c r="P402" s="17"/>
    </row>
    <row r="403" spans="10:16" x14ac:dyDescent="0.25">
      <c r="J403" s="261"/>
      <c r="K403" s="260"/>
      <c r="L403" s="260"/>
      <c r="M403" s="260"/>
      <c r="N403" s="260"/>
      <c r="O403" s="17"/>
      <c r="P403" s="17"/>
    </row>
    <row r="404" spans="10:16" x14ac:dyDescent="0.25">
      <c r="J404" s="261"/>
      <c r="K404" s="260"/>
      <c r="L404" s="260"/>
      <c r="M404" s="260"/>
      <c r="N404" s="260"/>
      <c r="O404" s="17"/>
      <c r="P404" s="17"/>
    </row>
    <row r="405" spans="10:16" x14ac:dyDescent="0.25">
      <c r="J405" s="261"/>
      <c r="K405" s="260"/>
      <c r="L405" s="260"/>
      <c r="M405" s="260"/>
      <c r="N405" s="260"/>
      <c r="O405" s="17"/>
      <c r="P405" s="17"/>
    </row>
    <row r="406" spans="10:16" x14ac:dyDescent="0.25">
      <c r="J406" s="261"/>
      <c r="K406" s="260"/>
      <c r="L406" s="260"/>
      <c r="M406" s="260"/>
      <c r="N406" s="260"/>
      <c r="O406" s="17"/>
      <c r="P406" s="17"/>
    </row>
    <row r="407" spans="10:16" x14ac:dyDescent="0.25">
      <c r="J407" s="261"/>
      <c r="K407" s="260"/>
      <c r="L407" s="260"/>
      <c r="M407" s="260"/>
      <c r="N407" s="260"/>
      <c r="O407" s="17"/>
      <c r="P407" s="17"/>
    </row>
    <row r="408" spans="10:16" x14ac:dyDescent="0.25">
      <c r="J408" s="261"/>
      <c r="K408" s="260"/>
      <c r="L408" s="260"/>
      <c r="M408" s="260"/>
      <c r="N408" s="260"/>
      <c r="O408" s="17"/>
      <c r="P408" s="17"/>
    </row>
    <row r="409" spans="10:16" x14ac:dyDescent="0.25">
      <c r="J409" s="261"/>
      <c r="K409" s="260"/>
      <c r="L409" s="260"/>
      <c r="M409" s="260"/>
      <c r="N409" s="260"/>
      <c r="O409" s="17"/>
      <c r="P409" s="17"/>
    </row>
    <row r="410" spans="10:16" x14ac:dyDescent="0.25">
      <c r="J410" s="261"/>
      <c r="K410" s="260"/>
      <c r="L410" s="260"/>
      <c r="M410" s="260"/>
      <c r="N410" s="260"/>
      <c r="O410" s="17"/>
      <c r="P410" s="17"/>
    </row>
    <row r="411" spans="10:16" x14ac:dyDescent="0.25">
      <c r="J411" s="261"/>
      <c r="K411" s="260"/>
      <c r="L411" s="260"/>
      <c r="M411" s="260"/>
      <c r="N411" s="260"/>
      <c r="O411" s="17"/>
      <c r="P411" s="17"/>
    </row>
    <row r="412" spans="10:16" x14ac:dyDescent="0.25">
      <c r="J412" s="261"/>
      <c r="K412" s="260"/>
      <c r="L412" s="260"/>
      <c r="M412" s="260"/>
      <c r="N412" s="260"/>
      <c r="O412" s="17"/>
      <c r="P412" s="17"/>
    </row>
    <row r="413" spans="10:16" x14ac:dyDescent="0.25">
      <c r="J413" s="261"/>
      <c r="K413" s="260"/>
      <c r="L413" s="260"/>
      <c r="M413" s="260"/>
      <c r="N413" s="260"/>
      <c r="O413" s="17"/>
      <c r="P413" s="17"/>
    </row>
    <row r="414" spans="10:16" x14ac:dyDescent="0.25">
      <c r="J414" s="261"/>
      <c r="K414" s="260"/>
      <c r="L414" s="260"/>
      <c r="M414" s="260"/>
      <c r="N414" s="260"/>
      <c r="O414" s="17"/>
      <c r="P414" s="17"/>
    </row>
    <row r="415" spans="10:16" x14ac:dyDescent="0.25">
      <c r="J415" s="261"/>
      <c r="K415" s="260"/>
      <c r="L415" s="260"/>
      <c r="M415" s="260"/>
      <c r="N415" s="260"/>
      <c r="O415" s="17"/>
      <c r="P415" s="17"/>
    </row>
    <row r="416" spans="10:16" x14ac:dyDescent="0.25">
      <c r="J416" s="261"/>
      <c r="K416" s="260"/>
      <c r="L416" s="260"/>
      <c r="M416" s="260"/>
      <c r="N416" s="260"/>
      <c r="O416" s="17"/>
      <c r="P416" s="17"/>
    </row>
    <row r="417" spans="10:16" x14ac:dyDescent="0.25">
      <c r="J417" s="261"/>
      <c r="K417" s="260"/>
      <c r="L417" s="260"/>
      <c r="M417" s="260"/>
      <c r="N417" s="260"/>
      <c r="O417" s="17"/>
      <c r="P417" s="17"/>
    </row>
    <row r="418" spans="10:16" x14ac:dyDescent="0.25">
      <c r="J418" s="261"/>
      <c r="K418" s="260"/>
      <c r="L418" s="260"/>
      <c r="M418" s="260"/>
      <c r="N418" s="260"/>
      <c r="O418" s="17"/>
      <c r="P418" s="17"/>
    </row>
    <row r="419" spans="10:16" x14ac:dyDescent="0.25">
      <c r="J419" s="261"/>
      <c r="K419" s="260"/>
      <c r="L419" s="260"/>
      <c r="M419" s="260"/>
      <c r="N419" s="260"/>
      <c r="O419" s="17"/>
      <c r="P419" s="17"/>
    </row>
    <row r="420" spans="10:16" x14ac:dyDescent="0.25">
      <c r="J420" s="261"/>
      <c r="K420" s="260"/>
      <c r="L420" s="260"/>
      <c r="M420" s="260"/>
      <c r="N420" s="260"/>
      <c r="O420" s="17"/>
      <c r="P420" s="17"/>
    </row>
    <row r="421" spans="10:16" x14ac:dyDescent="0.25">
      <c r="J421" s="261"/>
      <c r="K421" s="260"/>
      <c r="L421" s="260"/>
      <c r="M421" s="260"/>
      <c r="N421" s="260"/>
      <c r="O421" s="17"/>
      <c r="P421" s="17"/>
    </row>
    <row r="422" spans="10:16" x14ac:dyDescent="0.25">
      <c r="J422" s="261"/>
      <c r="K422" s="260"/>
      <c r="L422" s="260"/>
      <c r="M422" s="260"/>
      <c r="N422" s="260"/>
      <c r="O422" s="17"/>
      <c r="P422" s="17"/>
    </row>
    <row r="423" spans="10:16" x14ac:dyDescent="0.25">
      <c r="J423" s="261"/>
      <c r="K423" s="260"/>
      <c r="L423" s="260"/>
      <c r="M423" s="260"/>
      <c r="N423" s="260"/>
      <c r="O423" s="17"/>
      <c r="P423" s="17"/>
    </row>
    <row r="424" spans="10:16" x14ac:dyDescent="0.25">
      <c r="J424" s="261"/>
      <c r="K424" s="260"/>
      <c r="L424" s="260"/>
      <c r="M424" s="260"/>
      <c r="N424" s="260"/>
      <c r="O424" s="17"/>
      <c r="P424" s="17"/>
    </row>
    <row r="425" spans="10:16" x14ac:dyDescent="0.25">
      <c r="J425" s="261"/>
      <c r="K425" s="260"/>
      <c r="L425" s="260"/>
      <c r="M425" s="260"/>
      <c r="N425" s="260"/>
      <c r="O425" s="17"/>
      <c r="P425" s="17"/>
    </row>
    <row r="426" spans="10:16" x14ac:dyDescent="0.25">
      <c r="J426" s="261"/>
      <c r="K426" s="260"/>
      <c r="L426" s="260"/>
      <c r="M426" s="260"/>
      <c r="N426" s="260"/>
      <c r="O426" s="17"/>
      <c r="P426" s="17"/>
    </row>
    <row r="427" spans="10:16" x14ac:dyDescent="0.25">
      <c r="J427" s="261"/>
      <c r="K427" s="260"/>
      <c r="L427" s="260"/>
      <c r="M427" s="260"/>
      <c r="N427" s="260"/>
      <c r="O427" s="17"/>
      <c r="P427" s="17"/>
    </row>
    <row r="428" spans="10:16" x14ac:dyDescent="0.25">
      <c r="J428" s="261"/>
      <c r="K428" s="260"/>
      <c r="L428" s="260"/>
      <c r="M428" s="260"/>
      <c r="N428" s="260"/>
      <c r="O428" s="17"/>
      <c r="P428" s="17"/>
    </row>
    <row r="429" spans="10:16" x14ac:dyDescent="0.25">
      <c r="J429" s="261"/>
      <c r="K429" s="260"/>
      <c r="L429" s="260"/>
      <c r="M429" s="260"/>
      <c r="N429" s="260"/>
      <c r="O429" s="17"/>
      <c r="P429" s="17"/>
    </row>
    <row r="430" spans="10:16" x14ac:dyDescent="0.25">
      <c r="J430" s="261"/>
      <c r="K430" s="260"/>
      <c r="L430" s="260"/>
      <c r="M430" s="260"/>
      <c r="N430" s="260"/>
      <c r="O430" s="17"/>
      <c r="P430" s="17"/>
    </row>
    <row r="431" spans="10:16" x14ac:dyDescent="0.25">
      <c r="J431" s="261"/>
      <c r="K431" s="260"/>
      <c r="L431" s="260"/>
      <c r="M431" s="260"/>
      <c r="N431" s="260"/>
      <c r="O431" s="17"/>
      <c r="P431" s="17"/>
    </row>
    <row r="432" spans="10:16" x14ac:dyDescent="0.25">
      <c r="J432" s="261"/>
      <c r="K432" s="260"/>
      <c r="L432" s="260"/>
      <c r="M432" s="260"/>
      <c r="N432" s="260"/>
      <c r="O432" s="17"/>
      <c r="P432" s="17"/>
    </row>
    <row r="433" spans="10:16" x14ac:dyDescent="0.25">
      <c r="J433" s="261"/>
      <c r="K433" s="260"/>
      <c r="L433" s="260"/>
      <c r="M433" s="260"/>
      <c r="N433" s="260"/>
      <c r="O433" s="17"/>
      <c r="P433" s="17"/>
    </row>
    <row r="434" spans="10:16" x14ac:dyDescent="0.25">
      <c r="J434" s="261"/>
      <c r="K434" s="260"/>
      <c r="L434" s="260"/>
      <c r="M434" s="260"/>
      <c r="N434" s="260"/>
      <c r="O434" s="17"/>
      <c r="P434" s="17"/>
    </row>
    <row r="435" spans="10:16" x14ac:dyDescent="0.25">
      <c r="J435" s="261"/>
      <c r="K435" s="260"/>
      <c r="L435" s="260"/>
      <c r="M435" s="260"/>
      <c r="N435" s="260"/>
      <c r="O435" s="17"/>
      <c r="P435" s="17"/>
    </row>
    <row r="436" spans="10:16" x14ac:dyDescent="0.25">
      <c r="J436" s="261"/>
      <c r="K436" s="260"/>
      <c r="L436" s="260"/>
      <c r="M436" s="260"/>
      <c r="N436" s="260"/>
      <c r="O436" s="17"/>
      <c r="P436" s="17"/>
    </row>
    <row r="437" spans="10:16" x14ac:dyDescent="0.25">
      <c r="J437" s="261"/>
      <c r="K437" s="260"/>
      <c r="L437" s="260"/>
      <c r="M437" s="260"/>
      <c r="N437" s="260"/>
      <c r="O437" s="17"/>
      <c r="P437" s="17"/>
    </row>
    <row r="438" spans="10:16" x14ac:dyDescent="0.25">
      <c r="J438" s="261"/>
      <c r="K438" s="260"/>
      <c r="L438" s="260"/>
      <c r="M438" s="260"/>
      <c r="N438" s="260"/>
      <c r="O438" s="17"/>
      <c r="P438" s="17"/>
    </row>
    <row r="439" spans="10:16" x14ac:dyDescent="0.25">
      <c r="J439" s="261"/>
      <c r="K439" s="260"/>
      <c r="L439" s="260"/>
      <c r="M439" s="260"/>
      <c r="N439" s="260"/>
      <c r="O439" s="17"/>
      <c r="P439" s="17"/>
    </row>
    <row r="440" spans="10:16" x14ac:dyDescent="0.25">
      <c r="J440" s="261"/>
      <c r="K440" s="260"/>
      <c r="L440" s="260"/>
      <c r="M440" s="260"/>
      <c r="N440" s="260"/>
      <c r="O440" s="17"/>
      <c r="P440" s="17"/>
    </row>
    <row r="441" spans="10:16" x14ac:dyDescent="0.25">
      <c r="J441" s="261"/>
      <c r="K441" s="260"/>
      <c r="L441" s="260"/>
      <c r="M441" s="260"/>
      <c r="N441" s="260"/>
      <c r="O441" s="17"/>
      <c r="P441" s="17"/>
    </row>
    <row r="442" spans="10:16" x14ac:dyDescent="0.25">
      <c r="J442" s="261"/>
      <c r="K442" s="260"/>
      <c r="L442" s="260"/>
      <c r="M442" s="260"/>
      <c r="N442" s="260"/>
      <c r="O442" s="17"/>
      <c r="P442" s="17"/>
    </row>
    <row r="443" spans="10:16" x14ac:dyDescent="0.25">
      <c r="J443" s="261"/>
      <c r="K443" s="260"/>
      <c r="L443" s="260"/>
      <c r="M443" s="260"/>
      <c r="N443" s="260"/>
      <c r="O443" s="17"/>
      <c r="P443" s="17"/>
    </row>
    <row r="444" spans="10:16" x14ac:dyDescent="0.25">
      <c r="J444" s="261"/>
      <c r="K444" s="260"/>
      <c r="L444" s="260"/>
      <c r="M444" s="260"/>
      <c r="N444" s="260"/>
      <c r="O444" s="17"/>
      <c r="P444" s="17"/>
    </row>
    <row r="445" spans="10:16" x14ac:dyDescent="0.25">
      <c r="J445" s="261"/>
      <c r="K445" s="260"/>
      <c r="L445" s="260"/>
      <c r="M445" s="260"/>
      <c r="N445" s="260"/>
      <c r="O445" s="17"/>
      <c r="P445" s="17"/>
    </row>
    <row r="446" spans="10:16" x14ac:dyDescent="0.25">
      <c r="J446" s="261"/>
      <c r="K446" s="260"/>
      <c r="L446" s="260"/>
      <c r="M446" s="260"/>
      <c r="N446" s="260"/>
      <c r="O446" s="17"/>
      <c r="P446" s="17"/>
    </row>
    <row r="447" spans="10:16" x14ac:dyDescent="0.25">
      <c r="J447" s="261"/>
      <c r="K447" s="260"/>
      <c r="L447" s="260"/>
      <c r="M447" s="260"/>
      <c r="N447" s="260"/>
      <c r="O447" s="17"/>
      <c r="P447" s="17"/>
    </row>
    <row r="448" spans="10:16" x14ac:dyDescent="0.25">
      <c r="J448" s="261"/>
      <c r="K448" s="260"/>
      <c r="L448" s="260"/>
      <c r="M448" s="260"/>
      <c r="N448" s="260"/>
      <c r="O448" s="17"/>
      <c r="P448" s="17"/>
    </row>
    <row r="449" spans="10:16" x14ac:dyDescent="0.25">
      <c r="J449" s="261"/>
      <c r="K449" s="260"/>
      <c r="L449" s="260"/>
      <c r="M449" s="260"/>
      <c r="N449" s="260"/>
      <c r="O449" s="17"/>
      <c r="P449" s="17"/>
    </row>
    <row r="450" spans="10:16" x14ac:dyDescent="0.25">
      <c r="J450" s="261"/>
      <c r="K450" s="260"/>
      <c r="L450" s="260"/>
      <c r="M450" s="260"/>
      <c r="N450" s="260"/>
      <c r="O450" s="17"/>
      <c r="P450" s="17"/>
    </row>
    <row r="451" spans="10:16" x14ac:dyDescent="0.25">
      <c r="J451" s="261"/>
      <c r="K451" s="260"/>
      <c r="L451" s="260"/>
      <c r="M451" s="260"/>
      <c r="N451" s="260"/>
      <c r="O451" s="17"/>
      <c r="P451" s="17"/>
    </row>
    <row r="452" spans="10:16" x14ac:dyDescent="0.25">
      <c r="J452" s="261"/>
      <c r="K452" s="260"/>
      <c r="L452" s="260"/>
      <c r="M452" s="260"/>
      <c r="N452" s="260"/>
      <c r="O452" s="17"/>
      <c r="P452" s="17"/>
    </row>
    <row r="453" spans="10:16" x14ac:dyDescent="0.25">
      <c r="J453" s="261"/>
      <c r="K453" s="260"/>
      <c r="L453" s="260"/>
      <c r="M453" s="260"/>
      <c r="N453" s="260"/>
      <c r="O453" s="17"/>
      <c r="P453" s="17"/>
    </row>
    <row r="454" spans="10:16" x14ac:dyDescent="0.25">
      <c r="J454" s="261"/>
      <c r="K454" s="260"/>
      <c r="L454" s="260"/>
      <c r="M454" s="260"/>
      <c r="N454" s="260"/>
      <c r="O454" s="17"/>
      <c r="P454" s="17"/>
    </row>
    <row r="455" spans="10:16" x14ac:dyDescent="0.25">
      <c r="J455" s="261"/>
      <c r="K455" s="260"/>
      <c r="L455" s="260"/>
      <c r="M455" s="260"/>
      <c r="N455" s="260"/>
      <c r="O455" s="17"/>
      <c r="P455" s="17"/>
    </row>
    <row r="456" spans="10:16" x14ac:dyDescent="0.25">
      <c r="J456" s="261"/>
      <c r="K456" s="260"/>
      <c r="L456" s="260"/>
      <c r="M456" s="260"/>
      <c r="N456" s="260"/>
      <c r="O456" s="17"/>
      <c r="P456" s="17"/>
    </row>
    <row r="457" spans="10:16" x14ac:dyDescent="0.25">
      <c r="J457" s="261"/>
      <c r="K457" s="260"/>
      <c r="L457" s="260"/>
      <c r="M457" s="260"/>
      <c r="N457" s="260"/>
      <c r="O457" s="17"/>
      <c r="P457" s="17"/>
    </row>
    <row r="458" spans="10:16" x14ac:dyDescent="0.25">
      <c r="J458" s="261"/>
      <c r="K458" s="260"/>
      <c r="L458" s="260"/>
      <c r="M458" s="260"/>
      <c r="N458" s="260"/>
      <c r="O458" s="17"/>
      <c r="P458" s="17"/>
    </row>
    <row r="459" spans="10:16" x14ac:dyDescent="0.25">
      <c r="J459" s="261"/>
      <c r="K459" s="260"/>
      <c r="L459" s="260"/>
      <c r="M459" s="260"/>
      <c r="N459" s="260"/>
      <c r="O459" s="17"/>
      <c r="P459" s="17"/>
    </row>
    <row r="460" spans="10:16" x14ac:dyDescent="0.25">
      <c r="J460" s="261"/>
      <c r="K460" s="260"/>
      <c r="L460" s="260"/>
      <c r="M460" s="260"/>
      <c r="N460" s="260"/>
      <c r="O460" s="17"/>
      <c r="P460" s="17"/>
    </row>
    <row r="461" spans="10:16" x14ac:dyDescent="0.25">
      <c r="J461" s="261"/>
      <c r="K461" s="260"/>
      <c r="L461" s="260"/>
      <c r="M461" s="260"/>
      <c r="N461" s="260"/>
      <c r="O461" s="17"/>
      <c r="P461" s="17"/>
    </row>
    <row r="462" spans="10:16" x14ac:dyDescent="0.25">
      <c r="J462" s="261"/>
      <c r="K462" s="260"/>
      <c r="L462" s="260"/>
      <c r="M462" s="260"/>
      <c r="N462" s="260"/>
      <c r="O462" s="17"/>
      <c r="P462" s="17"/>
    </row>
    <row r="463" spans="10:16" x14ac:dyDescent="0.25">
      <c r="J463" s="261"/>
      <c r="K463" s="260"/>
      <c r="L463" s="260"/>
      <c r="M463" s="260"/>
      <c r="N463" s="260"/>
      <c r="O463" s="17"/>
      <c r="P463" s="17"/>
    </row>
    <row r="464" spans="10:16" x14ac:dyDescent="0.25">
      <c r="J464" s="261"/>
      <c r="K464" s="260"/>
      <c r="L464" s="260"/>
      <c r="M464" s="260"/>
      <c r="N464" s="260"/>
      <c r="O464" s="17"/>
      <c r="P464" s="17"/>
    </row>
    <row r="465" spans="10:16" x14ac:dyDescent="0.25">
      <c r="J465" s="261"/>
      <c r="K465" s="260"/>
      <c r="L465" s="260"/>
      <c r="M465" s="260"/>
      <c r="N465" s="260"/>
      <c r="O465" s="17"/>
      <c r="P465" s="17"/>
    </row>
    <row r="466" spans="10:16" x14ac:dyDescent="0.25">
      <c r="J466" s="261"/>
      <c r="K466" s="260"/>
      <c r="L466" s="260"/>
      <c r="M466" s="260"/>
      <c r="N466" s="260"/>
      <c r="O466" s="17"/>
      <c r="P466" s="17"/>
    </row>
    <row r="467" spans="10:16" x14ac:dyDescent="0.25">
      <c r="J467" s="261"/>
      <c r="K467" s="260"/>
      <c r="L467" s="260"/>
      <c r="M467" s="260"/>
      <c r="N467" s="260"/>
      <c r="O467" s="17"/>
      <c r="P467" s="17"/>
    </row>
    <row r="468" spans="10:16" x14ac:dyDescent="0.25">
      <c r="J468" s="261"/>
      <c r="K468" s="260"/>
      <c r="L468" s="260"/>
      <c r="M468" s="260"/>
      <c r="N468" s="260"/>
      <c r="O468" s="17"/>
      <c r="P468" s="17"/>
    </row>
    <row r="469" spans="10:16" x14ac:dyDescent="0.25">
      <c r="J469" s="261"/>
      <c r="K469" s="260"/>
      <c r="L469" s="260"/>
      <c r="M469" s="260"/>
      <c r="N469" s="260"/>
      <c r="O469" s="17"/>
      <c r="P469" s="17"/>
    </row>
    <row r="470" spans="10:16" x14ac:dyDescent="0.25">
      <c r="J470" s="261"/>
      <c r="K470" s="260"/>
      <c r="L470" s="260"/>
      <c r="M470" s="260"/>
      <c r="N470" s="260"/>
      <c r="O470" s="17"/>
      <c r="P470" s="17"/>
    </row>
    <row r="471" spans="10:16" x14ac:dyDescent="0.25">
      <c r="J471" s="261"/>
      <c r="K471" s="260"/>
      <c r="L471" s="260"/>
      <c r="M471" s="260"/>
      <c r="N471" s="260"/>
      <c r="O471" s="17"/>
      <c r="P471" s="17"/>
    </row>
    <row r="472" spans="10:16" x14ac:dyDescent="0.25">
      <c r="J472" s="261"/>
      <c r="K472" s="260"/>
      <c r="L472" s="260"/>
      <c r="M472" s="260"/>
      <c r="N472" s="260"/>
      <c r="O472" s="17"/>
      <c r="P472" s="17"/>
    </row>
    <row r="473" spans="10:16" x14ac:dyDescent="0.25">
      <c r="J473" s="261"/>
      <c r="K473" s="260"/>
      <c r="L473" s="260"/>
      <c r="M473" s="260"/>
      <c r="N473" s="260"/>
      <c r="O473" s="17"/>
      <c r="P473" s="17"/>
    </row>
    <row r="474" spans="10:16" x14ac:dyDescent="0.25">
      <c r="J474" s="261"/>
      <c r="K474" s="260"/>
      <c r="L474" s="260"/>
      <c r="M474" s="260"/>
      <c r="N474" s="260"/>
      <c r="O474" s="17"/>
      <c r="P474" s="17"/>
    </row>
    <row r="475" spans="10:16" x14ac:dyDescent="0.25">
      <c r="J475" s="261"/>
      <c r="K475" s="260"/>
      <c r="L475" s="260"/>
      <c r="M475" s="260"/>
      <c r="N475" s="260"/>
      <c r="O475" s="17"/>
      <c r="P475" s="17"/>
    </row>
    <row r="476" spans="10:16" x14ac:dyDescent="0.25">
      <c r="J476" s="261"/>
      <c r="K476" s="260"/>
      <c r="L476" s="260"/>
      <c r="M476" s="260"/>
      <c r="N476" s="260"/>
      <c r="O476" s="17"/>
      <c r="P476" s="17"/>
    </row>
    <row r="477" spans="10:16" x14ac:dyDescent="0.25">
      <c r="J477" s="261"/>
      <c r="K477" s="260"/>
      <c r="L477" s="260"/>
      <c r="M477" s="260"/>
      <c r="N477" s="260"/>
      <c r="O477" s="17"/>
      <c r="P477" s="17"/>
    </row>
    <row r="478" spans="10:16" x14ac:dyDescent="0.25">
      <c r="J478" s="261"/>
      <c r="K478" s="260"/>
      <c r="L478" s="260"/>
      <c r="M478" s="260"/>
      <c r="N478" s="260"/>
      <c r="O478" s="17"/>
      <c r="P478" s="17"/>
    </row>
    <row r="479" spans="10:16" x14ac:dyDescent="0.25">
      <c r="J479" s="261"/>
      <c r="K479" s="260"/>
      <c r="L479" s="260"/>
      <c r="M479" s="260"/>
      <c r="N479" s="260"/>
      <c r="O479" s="17"/>
      <c r="P479" s="17"/>
    </row>
    <row r="480" spans="10:16" x14ac:dyDescent="0.25">
      <c r="J480" s="261"/>
      <c r="K480" s="260"/>
      <c r="L480" s="260"/>
      <c r="M480" s="260"/>
      <c r="N480" s="260"/>
      <c r="O480" s="17"/>
      <c r="P480" s="17"/>
    </row>
    <row r="481" spans="10:16" x14ac:dyDescent="0.25">
      <c r="J481" s="261"/>
      <c r="K481" s="260"/>
      <c r="L481" s="260"/>
      <c r="M481" s="260"/>
      <c r="N481" s="260"/>
      <c r="O481" s="17"/>
      <c r="P481" s="17"/>
    </row>
    <row r="482" spans="10:16" x14ac:dyDescent="0.25">
      <c r="J482" s="261"/>
      <c r="K482" s="260"/>
      <c r="L482" s="260"/>
      <c r="M482" s="260"/>
      <c r="N482" s="260"/>
      <c r="O482" s="17"/>
      <c r="P482" s="17"/>
    </row>
    <row r="483" spans="10:16" x14ac:dyDescent="0.25">
      <c r="J483" s="261"/>
      <c r="K483" s="260"/>
      <c r="L483" s="260"/>
      <c r="M483" s="260"/>
      <c r="N483" s="260"/>
      <c r="O483" s="17"/>
      <c r="P483" s="17"/>
    </row>
    <row r="484" spans="10:16" x14ac:dyDescent="0.25">
      <c r="J484" s="261"/>
      <c r="K484" s="260"/>
      <c r="L484" s="260"/>
      <c r="M484" s="260"/>
      <c r="N484" s="260"/>
      <c r="O484" s="17"/>
      <c r="P484" s="17"/>
    </row>
    <row r="485" spans="10:16" x14ac:dyDescent="0.25">
      <c r="J485" s="261"/>
      <c r="K485" s="260"/>
      <c r="L485" s="260"/>
      <c r="M485" s="260"/>
      <c r="N485" s="260"/>
      <c r="O485" s="17"/>
      <c r="P485" s="17"/>
    </row>
    <row r="486" spans="10:16" x14ac:dyDescent="0.25">
      <c r="J486" s="261"/>
      <c r="K486" s="260"/>
      <c r="L486" s="260"/>
      <c r="M486" s="260"/>
      <c r="N486" s="260"/>
      <c r="O486" s="17"/>
      <c r="P486" s="17"/>
    </row>
    <row r="487" spans="10:16" x14ac:dyDescent="0.25">
      <c r="J487" s="261"/>
      <c r="K487" s="260"/>
      <c r="L487" s="260"/>
      <c r="M487" s="260"/>
      <c r="N487" s="260"/>
      <c r="O487" s="17"/>
      <c r="P487" s="17"/>
    </row>
    <row r="488" spans="10:16" x14ac:dyDescent="0.25">
      <c r="J488" s="261"/>
      <c r="K488" s="260"/>
      <c r="L488" s="260"/>
      <c r="M488" s="260"/>
      <c r="N488" s="260"/>
      <c r="O488" s="17"/>
      <c r="P488" s="17"/>
    </row>
    <row r="489" spans="10:16" x14ac:dyDescent="0.25">
      <c r="J489" s="261"/>
      <c r="K489" s="260"/>
      <c r="L489" s="260"/>
      <c r="M489" s="260"/>
      <c r="N489" s="260"/>
      <c r="O489" s="17"/>
      <c r="P489" s="17"/>
    </row>
    <row r="490" spans="10:16" x14ac:dyDescent="0.25">
      <c r="J490" s="261"/>
      <c r="K490" s="260"/>
      <c r="L490" s="260"/>
      <c r="M490" s="260"/>
      <c r="N490" s="260"/>
      <c r="O490" s="17"/>
      <c r="P490" s="17"/>
    </row>
    <row r="491" spans="10:16" x14ac:dyDescent="0.25">
      <c r="J491" s="261"/>
      <c r="K491" s="260"/>
      <c r="L491" s="260"/>
      <c r="M491" s="260"/>
      <c r="N491" s="260"/>
      <c r="O491" s="17"/>
      <c r="P491" s="17"/>
    </row>
    <row r="492" spans="10:16" x14ac:dyDescent="0.25">
      <c r="J492" s="261"/>
      <c r="K492" s="260"/>
      <c r="L492" s="260"/>
      <c r="M492" s="260"/>
      <c r="N492" s="260"/>
      <c r="O492" s="17"/>
      <c r="P492" s="17"/>
    </row>
    <row r="493" spans="10:16" x14ac:dyDescent="0.25">
      <c r="J493" s="261"/>
      <c r="K493" s="260"/>
      <c r="L493" s="260"/>
      <c r="M493" s="260"/>
      <c r="N493" s="260"/>
      <c r="O493" s="17"/>
      <c r="P493" s="17"/>
    </row>
    <row r="494" spans="10:16" x14ac:dyDescent="0.25">
      <c r="J494" s="261"/>
      <c r="K494" s="260"/>
      <c r="L494" s="260"/>
      <c r="M494" s="260"/>
      <c r="N494" s="260"/>
      <c r="O494" s="17"/>
      <c r="P494" s="17"/>
    </row>
    <row r="495" spans="10:16" x14ac:dyDescent="0.25">
      <c r="J495" s="261"/>
      <c r="K495" s="260"/>
      <c r="L495" s="260"/>
      <c r="M495" s="260"/>
      <c r="N495" s="260"/>
      <c r="O495" s="17"/>
      <c r="P495" s="17"/>
    </row>
    <row r="496" spans="10:16" x14ac:dyDescent="0.25">
      <c r="J496" s="261"/>
      <c r="K496" s="260"/>
      <c r="L496" s="260"/>
      <c r="M496" s="260"/>
      <c r="N496" s="260"/>
      <c r="O496" s="17"/>
      <c r="P496" s="17"/>
    </row>
    <row r="497" spans="10:16" x14ac:dyDescent="0.25">
      <c r="J497" s="261"/>
      <c r="K497" s="260"/>
      <c r="L497" s="260"/>
      <c r="M497" s="260"/>
      <c r="N497" s="260"/>
      <c r="O497" s="17"/>
      <c r="P497" s="17"/>
    </row>
    <row r="498" spans="10:16" x14ac:dyDescent="0.25">
      <c r="J498" s="261"/>
      <c r="K498" s="260"/>
      <c r="L498" s="260"/>
      <c r="M498" s="260"/>
      <c r="N498" s="260"/>
      <c r="O498" s="17"/>
      <c r="P498" s="17"/>
    </row>
    <row r="499" spans="10:16" x14ac:dyDescent="0.25">
      <c r="J499" s="261"/>
      <c r="K499" s="260"/>
      <c r="L499" s="260"/>
      <c r="M499" s="260"/>
      <c r="N499" s="260"/>
      <c r="O499" s="17"/>
      <c r="P499" s="17"/>
    </row>
    <row r="500" spans="10:16" x14ac:dyDescent="0.25">
      <c r="J500" s="261"/>
      <c r="K500" s="260"/>
      <c r="L500" s="260"/>
      <c r="M500" s="260"/>
      <c r="N500" s="260"/>
      <c r="O500" s="17"/>
      <c r="P500" s="17"/>
    </row>
  </sheetData>
  <sheetProtection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8"/>
  <dimension ref="B1:AR34"/>
  <sheetViews>
    <sheetView topLeftCell="X1" zoomScale="85" zoomScaleNormal="85" workbookViewId="0">
      <selection activeCell="AQ1" sqref="AQ1:AR33"/>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80">
        <v>8815</v>
      </c>
      <c r="C3" s="186">
        <v>39155</v>
      </c>
      <c r="D3" s="80">
        <v>395</v>
      </c>
      <c r="E3" s="80">
        <v>235</v>
      </c>
      <c r="F3" s="80">
        <v>21.8</v>
      </c>
      <c r="G3" s="80">
        <v>0.03</v>
      </c>
      <c r="H3" s="80">
        <v>14.01</v>
      </c>
      <c r="I3" s="80">
        <v>77</v>
      </c>
      <c r="J3" s="80" t="s">
        <v>119</v>
      </c>
      <c r="K3" s="80" t="s">
        <v>116</v>
      </c>
      <c r="L3" s="80" t="s">
        <v>116</v>
      </c>
      <c r="M3" s="80">
        <v>1</v>
      </c>
      <c r="N3" s="80" t="s">
        <v>117</v>
      </c>
      <c r="O3" s="80">
        <v>0.06</v>
      </c>
      <c r="P3" s="80" t="s">
        <v>120</v>
      </c>
      <c r="Q3" s="80">
        <v>0.69</v>
      </c>
      <c r="R3" s="80">
        <v>0.24</v>
      </c>
      <c r="S3" s="80" t="s">
        <v>193</v>
      </c>
      <c r="T3" s="80" t="s">
        <v>193</v>
      </c>
      <c r="U3" s="80" t="s">
        <v>121</v>
      </c>
      <c r="V3" s="80" t="s">
        <v>121</v>
      </c>
      <c r="W3" s="80" t="s">
        <v>190</v>
      </c>
      <c r="X3" s="80" t="s">
        <v>190</v>
      </c>
      <c r="Y3" s="80" t="s">
        <v>115</v>
      </c>
      <c r="Z3" s="80" t="s">
        <v>188</v>
      </c>
      <c r="AA3" s="80" t="s">
        <v>188</v>
      </c>
      <c r="AB3" s="80" t="s">
        <v>115</v>
      </c>
      <c r="AC3" s="80" t="s">
        <v>190</v>
      </c>
      <c r="AD3" s="80">
        <v>2.5</v>
      </c>
      <c r="AE3" s="80">
        <v>7</v>
      </c>
      <c r="AF3" s="80">
        <v>7.4</v>
      </c>
      <c r="AG3" s="80">
        <v>19.5</v>
      </c>
      <c r="AH3" s="80">
        <v>1300</v>
      </c>
      <c r="AI3" s="80">
        <v>30000</v>
      </c>
      <c r="AJ3" s="80" t="s">
        <v>115</v>
      </c>
      <c r="AK3" s="80" t="s">
        <v>117</v>
      </c>
      <c r="AL3" s="80" t="s">
        <v>115</v>
      </c>
      <c r="AM3" s="80" t="s">
        <v>115</v>
      </c>
      <c r="AN3" s="80" t="s">
        <v>115</v>
      </c>
      <c r="AO3" s="80" t="s">
        <v>115</v>
      </c>
      <c r="AP3" s="80" t="s">
        <v>115</v>
      </c>
      <c r="AQ3" s="80" t="s">
        <v>115</v>
      </c>
      <c r="AR3" s="80" t="s">
        <v>115</v>
      </c>
    </row>
    <row r="4" spans="2:44" x14ac:dyDescent="0.3">
      <c r="B4" s="80">
        <v>18757</v>
      </c>
      <c r="C4" s="186">
        <v>39244</v>
      </c>
      <c r="D4" s="80">
        <v>444</v>
      </c>
      <c r="E4" s="80">
        <v>301</v>
      </c>
      <c r="F4" s="80">
        <v>9.9</v>
      </c>
      <c r="G4" s="80">
        <v>0.05</v>
      </c>
      <c r="H4" s="80">
        <v>17.93</v>
      </c>
      <c r="I4" s="80">
        <v>95.1</v>
      </c>
      <c r="J4" s="80" t="s">
        <v>119</v>
      </c>
      <c r="K4" s="80" t="s">
        <v>116</v>
      </c>
      <c r="L4" s="80" t="s">
        <v>116</v>
      </c>
      <c r="M4" s="80">
        <v>0.31</v>
      </c>
      <c r="N4" s="80" t="s">
        <v>117</v>
      </c>
      <c r="O4" s="80">
        <v>0.03</v>
      </c>
      <c r="P4" s="80">
        <v>0.02</v>
      </c>
      <c r="Q4" s="80">
        <v>0.37</v>
      </c>
      <c r="R4" s="80" t="s">
        <v>188</v>
      </c>
      <c r="S4" s="80" t="s">
        <v>193</v>
      </c>
      <c r="T4" s="80" t="s">
        <v>193</v>
      </c>
      <c r="U4" s="80">
        <v>1.14E-2</v>
      </c>
      <c r="V4" s="80" t="s">
        <v>121</v>
      </c>
      <c r="W4" s="80" t="s">
        <v>190</v>
      </c>
      <c r="X4" s="80" t="s">
        <v>190</v>
      </c>
      <c r="Y4" s="80" t="s">
        <v>115</v>
      </c>
      <c r="Z4" s="80" t="s">
        <v>188</v>
      </c>
      <c r="AA4" s="80" t="s">
        <v>188</v>
      </c>
      <c r="AB4" s="80" t="s">
        <v>115</v>
      </c>
      <c r="AC4" s="80" t="s">
        <v>190</v>
      </c>
      <c r="AD4" s="80" t="s">
        <v>118</v>
      </c>
      <c r="AE4" s="80">
        <v>8.1</v>
      </c>
      <c r="AF4" s="80">
        <v>7.7</v>
      </c>
      <c r="AG4" s="80">
        <v>9.6999999999999993</v>
      </c>
      <c r="AH4" s="80">
        <v>40</v>
      </c>
      <c r="AI4" s="80">
        <v>750</v>
      </c>
      <c r="AJ4" s="80" t="s">
        <v>115</v>
      </c>
      <c r="AK4" s="80" t="s">
        <v>117</v>
      </c>
      <c r="AL4" s="80" t="s">
        <v>115</v>
      </c>
      <c r="AM4" s="80" t="s">
        <v>115</v>
      </c>
      <c r="AN4" s="80" t="s">
        <v>115</v>
      </c>
      <c r="AO4" s="80" t="s">
        <v>115</v>
      </c>
      <c r="AP4" s="80" t="s">
        <v>115</v>
      </c>
      <c r="AQ4" s="80" t="s">
        <v>115</v>
      </c>
      <c r="AR4" s="80" t="s">
        <v>115</v>
      </c>
    </row>
    <row r="5" spans="2:44" x14ac:dyDescent="0.3">
      <c r="B5" s="80">
        <v>27201</v>
      </c>
      <c r="C5" s="186">
        <v>39329</v>
      </c>
      <c r="D5" s="80">
        <v>498</v>
      </c>
      <c r="E5" s="80">
        <v>256</v>
      </c>
      <c r="F5" s="80">
        <v>16</v>
      </c>
      <c r="G5" s="80">
        <v>0.08</v>
      </c>
      <c r="H5" s="80">
        <v>24.04</v>
      </c>
      <c r="I5" s="80">
        <v>87.3</v>
      </c>
      <c r="J5" s="80">
        <v>15</v>
      </c>
      <c r="K5" s="80" t="s">
        <v>116</v>
      </c>
      <c r="L5" s="80" t="s">
        <v>116</v>
      </c>
      <c r="M5" s="80">
        <v>0.67</v>
      </c>
      <c r="N5" s="80" t="s">
        <v>117</v>
      </c>
      <c r="O5" s="80">
        <v>0.06</v>
      </c>
      <c r="P5" s="80" t="s">
        <v>120</v>
      </c>
      <c r="Q5" s="80">
        <v>0.53</v>
      </c>
      <c r="R5" s="80">
        <v>0.21</v>
      </c>
      <c r="S5" s="80" t="s">
        <v>193</v>
      </c>
      <c r="T5" s="80" t="s">
        <v>193</v>
      </c>
      <c r="U5" s="80">
        <v>1.24E-2</v>
      </c>
      <c r="V5" s="80" t="s">
        <v>121</v>
      </c>
      <c r="W5" s="80" t="s">
        <v>190</v>
      </c>
      <c r="X5" s="80" t="s">
        <v>190</v>
      </c>
      <c r="Y5" s="80" t="s">
        <v>115</v>
      </c>
      <c r="Z5" s="80" t="s">
        <v>188</v>
      </c>
      <c r="AA5" s="80" t="s">
        <v>188</v>
      </c>
      <c r="AB5" s="80" t="s">
        <v>115</v>
      </c>
      <c r="AC5" s="80" t="s">
        <v>190</v>
      </c>
      <c r="AD5" s="80">
        <v>2</v>
      </c>
      <c r="AE5" s="80">
        <v>8.3000000000000007</v>
      </c>
      <c r="AF5" s="80">
        <v>6.8</v>
      </c>
      <c r="AG5" s="80">
        <v>13.3</v>
      </c>
      <c r="AH5" s="80">
        <v>40</v>
      </c>
      <c r="AI5" s="80">
        <v>8000</v>
      </c>
      <c r="AJ5" s="80" t="s">
        <v>115</v>
      </c>
      <c r="AK5" s="80" t="s">
        <v>117</v>
      </c>
      <c r="AL5" s="80" t="s">
        <v>115</v>
      </c>
      <c r="AM5" s="80" t="s">
        <v>115</v>
      </c>
      <c r="AN5" s="80" t="s">
        <v>115</v>
      </c>
      <c r="AO5" s="80" t="s">
        <v>115</v>
      </c>
      <c r="AP5" s="80" t="s">
        <v>115</v>
      </c>
      <c r="AQ5" s="80" t="s">
        <v>115</v>
      </c>
      <c r="AR5" s="80" t="s">
        <v>115</v>
      </c>
    </row>
    <row r="6" spans="2:44" x14ac:dyDescent="0.3">
      <c r="B6" s="80">
        <v>36616</v>
      </c>
      <c r="C6" s="186">
        <v>39426</v>
      </c>
      <c r="D6" s="80">
        <v>372</v>
      </c>
      <c r="E6" s="80">
        <v>223</v>
      </c>
      <c r="F6" s="80">
        <v>17.600000000000001</v>
      </c>
      <c r="G6" s="80">
        <v>0.24</v>
      </c>
      <c r="H6" s="80">
        <v>19.77</v>
      </c>
      <c r="I6" s="80">
        <v>34.6</v>
      </c>
      <c r="J6" s="80">
        <v>5.4</v>
      </c>
      <c r="K6" s="80" t="s">
        <v>116</v>
      </c>
      <c r="L6" s="80" t="s">
        <v>116</v>
      </c>
      <c r="M6" s="80">
        <v>0.8</v>
      </c>
      <c r="N6" s="80">
        <v>0.05</v>
      </c>
      <c r="O6" s="80">
        <v>7.0000000000000007E-2</v>
      </c>
      <c r="P6" s="80" t="s">
        <v>120</v>
      </c>
      <c r="Q6" s="80">
        <v>0.76</v>
      </c>
      <c r="R6" s="80">
        <v>0.28000000000000003</v>
      </c>
      <c r="S6" s="80" t="s">
        <v>193</v>
      </c>
      <c r="T6" s="80" t="s">
        <v>193</v>
      </c>
      <c r="U6" s="80" t="s">
        <v>121</v>
      </c>
      <c r="V6" s="80" t="s">
        <v>121</v>
      </c>
      <c r="W6" s="80">
        <v>0.02</v>
      </c>
      <c r="X6" s="80" t="s">
        <v>190</v>
      </c>
      <c r="Y6" s="80" t="s">
        <v>115</v>
      </c>
      <c r="Z6" s="80" t="s">
        <v>188</v>
      </c>
      <c r="AA6" s="80" t="s">
        <v>188</v>
      </c>
      <c r="AB6" s="80" t="s">
        <v>115</v>
      </c>
      <c r="AC6" s="80" t="s">
        <v>190</v>
      </c>
      <c r="AD6" s="80" t="s">
        <v>118</v>
      </c>
      <c r="AE6" s="80">
        <v>6.9</v>
      </c>
      <c r="AF6" s="80">
        <v>7.3</v>
      </c>
      <c r="AG6" s="80">
        <v>19</v>
      </c>
      <c r="AH6" s="80">
        <v>220</v>
      </c>
      <c r="AI6" s="80">
        <v>2300</v>
      </c>
      <c r="AJ6" s="80" t="s">
        <v>115</v>
      </c>
      <c r="AK6" s="80" t="s">
        <v>117</v>
      </c>
      <c r="AL6" s="80" t="s">
        <v>115</v>
      </c>
      <c r="AM6" s="80" t="s">
        <v>115</v>
      </c>
      <c r="AN6" s="80" t="s">
        <v>115</v>
      </c>
      <c r="AO6" s="80" t="s">
        <v>115</v>
      </c>
      <c r="AP6" s="80" t="s">
        <v>115</v>
      </c>
      <c r="AQ6" s="80" t="s">
        <v>115</v>
      </c>
      <c r="AR6" s="80" t="s">
        <v>115</v>
      </c>
    </row>
    <row r="7" spans="2:44" x14ac:dyDescent="0.3">
      <c r="B7" s="80">
        <v>7546</v>
      </c>
      <c r="C7" s="186" t="s">
        <v>172</v>
      </c>
      <c r="D7" s="80">
        <v>395</v>
      </c>
      <c r="E7" s="80">
        <v>226</v>
      </c>
      <c r="F7" s="83">
        <v>30.7</v>
      </c>
      <c r="G7" s="80">
        <v>0.09</v>
      </c>
      <c r="H7" s="84">
        <v>17.12</v>
      </c>
      <c r="I7" s="80">
        <v>72</v>
      </c>
      <c r="J7" s="80" t="s">
        <v>119</v>
      </c>
      <c r="K7" s="80" t="s">
        <v>116</v>
      </c>
      <c r="L7" s="80" t="s">
        <v>116</v>
      </c>
      <c r="M7" s="80">
        <v>1.01</v>
      </c>
      <c r="N7" s="80" t="s">
        <v>117</v>
      </c>
      <c r="O7" s="80">
        <v>0.2</v>
      </c>
      <c r="P7" s="80">
        <v>0.11</v>
      </c>
      <c r="Q7" s="80">
        <v>0.69</v>
      </c>
      <c r="R7" s="80" t="s">
        <v>187</v>
      </c>
      <c r="S7" s="80" t="s">
        <v>193</v>
      </c>
      <c r="T7" s="80" t="s">
        <v>193</v>
      </c>
      <c r="U7" s="80" t="s">
        <v>121</v>
      </c>
      <c r="V7" s="80" t="s">
        <v>121</v>
      </c>
      <c r="W7" s="80" t="s">
        <v>117</v>
      </c>
      <c r="X7" s="80" t="s">
        <v>117</v>
      </c>
      <c r="Y7" s="80">
        <v>0.68</v>
      </c>
      <c r="Z7" s="80" t="s">
        <v>188</v>
      </c>
      <c r="AA7" s="80" t="s">
        <v>188</v>
      </c>
      <c r="AB7" s="80" t="s">
        <v>117</v>
      </c>
      <c r="AC7" s="80" t="s">
        <v>186</v>
      </c>
      <c r="AD7" s="80" t="s">
        <v>118</v>
      </c>
      <c r="AE7" s="80">
        <v>6.7</v>
      </c>
      <c r="AF7" s="80">
        <v>7.5</v>
      </c>
      <c r="AG7" s="80">
        <v>19.100000000000001</v>
      </c>
      <c r="AH7" s="80">
        <v>230</v>
      </c>
      <c r="AI7" s="80">
        <v>1100</v>
      </c>
      <c r="AJ7" s="80" t="s">
        <v>115</v>
      </c>
      <c r="AK7" s="80" t="s">
        <v>117</v>
      </c>
      <c r="AL7" s="80" t="s">
        <v>115</v>
      </c>
      <c r="AM7" s="80" t="s">
        <v>115</v>
      </c>
      <c r="AN7" s="80" t="s">
        <v>115</v>
      </c>
      <c r="AO7" s="80" t="s">
        <v>115</v>
      </c>
      <c r="AP7" s="80" t="s">
        <v>115</v>
      </c>
      <c r="AQ7" s="80" t="s">
        <v>115</v>
      </c>
      <c r="AR7" s="80" t="s">
        <v>115</v>
      </c>
    </row>
    <row r="8" spans="2:44" x14ac:dyDescent="0.3">
      <c r="B8" s="80">
        <v>16329</v>
      </c>
      <c r="C8" s="186" t="s">
        <v>173</v>
      </c>
      <c r="D8" s="80" t="s">
        <v>115</v>
      </c>
      <c r="E8" s="80">
        <v>270</v>
      </c>
      <c r="F8" s="83">
        <v>12.3</v>
      </c>
      <c r="G8" s="80">
        <v>0.19</v>
      </c>
      <c r="H8" s="84">
        <v>22.49</v>
      </c>
      <c r="I8" s="80">
        <v>63</v>
      </c>
      <c r="J8" s="80" t="s">
        <v>119</v>
      </c>
      <c r="K8" s="80" t="s">
        <v>116</v>
      </c>
      <c r="L8" s="80" t="s">
        <v>116</v>
      </c>
      <c r="M8" s="80">
        <v>0.56999999999999995</v>
      </c>
      <c r="N8" s="80">
        <v>7.0000000000000007E-2</v>
      </c>
      <c r="O8" s="80">
        <v>0.06</v>
      </c>
      <c r="P8" s="80">
        <v>0.02</v>
      </c>
      <c r="Q8" s="84">
        <v>1.1200000000000001</v>
      </c>
      <c r="R8" s="84">
        <v>0.5</v>
      </c>
      <c r="S8" s="80" t="s">
        <v>193</v>
      </c>
      <c r="T8" s="80" t="s">
        <v>193</v>
      </c>
      <c r="U8" s="80" t="s">
        <v>364</v>
      </c>
      <c r="V8" s="80" t="s">
        <v>121</v>
      </c>
      <c r="W8" s="80" t="s">
        <v>117</v>
      </c>
      <c r="X8" s="80" t="s">
        <v>117</v>
      </c>
      <c r="Y8" s="80">
        <v>0.77</v>
      </c>
      <c r="Z8" s="80" t="s">
        <v>188</v>
      </c>
      <c r="AA8" s="80" t="s">
        <v>188</v>
      </c>
      <c r="AB8" s="80" t="s">
        <v>115</v>
      </c>
      <c r="AC8" s="80">
        <v>0.01</v>
      </c>
      <c r="AD8" s="80" t="s">
        <v>118</v>
      </c>
      <c r="AE8" s="80">
        <v>11.1</v>
      </c>
      <c r="AF8" s="80">
        <v>7.3</v>
      </c>
      <c r="AG8" s="83">
        <v>10.9</v>
      </c>
      <c r="AH8" s="80">
        <v>300</v>
      </c>
      <c r="AI8" s="80">
        <v>1700</v>
      </c>
      <c r="AJ8" s="80" t="s">
        <v>115</v>
      </c>
      <c r="AK8" s="80">
        <v>0.08</v>
      </c>
      <c r="AL8" s="80" t="s">
        <v>115</v>
      </c>
      <c r="AM8" s="80" t="s">
        <v>115</v>
      </c>
      <c r="AN8" s="80" t="s">
        <v>115</v>
      </c>
      <c r="AO8" s="80" t="s">
        <v>115</v>
      </c>
      <c r="AP8" s="80" t="s">
        <v>115</v>
      </c>
      <c r="AQ8" s="80" t="s">
        <v>115</v>
      </c>
      <c r="AR8" s="80" t="s">
        <v>115</v>
      </c>
    </row>
    <row r="9" spans="2:44" x14ac:dyDescent="0.3">
      <c r="B9" s="80">
        <v>24747</v>
      </c>
      <c r="C9" s="186">
        <v>39699</v>
      </c>
      <c r="D9" s="80">
        <v>385</v>
      </c>
      <c r="E9" s="80">
        <v>267</v>
      </c>
      <c r="F9" s="83">
        <v>28.5</v>
      </c>
      <c r="G9" s="80">
        <v>0.19</v>
      </c>
      <c r="H9" s="84">
        <v>13.6</v>
      </c>
      <c r="I9" s="80">
        <v>33</v>
      </c>
      <c r="J9" s="80" t="s">
        <v>119</v>
      </c>
      <c r="K9" s="80" t="s">
        <v>116</v>
      </c>
      <c r="L9" s="80" t="s">
        <v>116</v>
      </c>
      <c r="M9" s="80">
        <v>1.48</v>
      </c>
      <c r="N9" s="80" t="s">
        <v>117</v>
      </c>
      <c r="O9" s="84">
        <v>0.08</v>
      </c>
      <c r="P9" s="80" t="s">
        <v>120</v>
      </c>
      <c r="Q9" s="80">
        <v>1.71</v>
      </c>
      <c r="R9" s="80" t="s">
        <v>187</v>
      </c>
      <c r="S9" s="80" t="s">
        <v>193</v>
      </c>
      <c r="T9" s="80" t="s">
        <v>193</v>
      </c>
      <c r="U9" s="80">
        <v>1.14E-2</v>
      </c>
      <c r="V9" s="80" t="s">
        <v>121</v>
      </c>
      <c r="W9" s="80" t="s">
        <v>117</v>
      </c>
      <c r="X9" s="80" t="s">
        <v>117</v>
      </c>
      <c r="Y9" s="80">
        <v>0.56999999999999995</v>
      </c>
      <c r="Z9" s="80" t="s">
        <v>188</v>
      </c>
      <c r="AA9" s="80" t="s">
        <v>188</v>
      </c>
      <c r="AB9" s="80" t="s">
        <v>117</v>
      </c>
      <c r="AC9" s="80">
        <v>7.0000000000000007E-2</v>
      </c>
      <c r="AD9" s="80">
        <v>2.2999999999999998</v>
      </c>
      <c r="AE9" s="80">
        <v>8.6999999999999993</v>
      </c>
      <c r="AF9" s="83">
        <v>7.8</v>
      </c>
      <c r="AG9" s="86">
        <v>8</v>
      </c>
      <c r="AH9" s="87">
        <v>500</v>
      </c>
      <c r="AI9" s="87">
        <v>3000</v>
      </c>
      <c r="AJ9" s="83">
        <v>13.4</v>
      </c>
      <c r="AK9" s="80" t="s">
        <v>115</v>
      </c>
      <c r="AL9" s="80" t="s">
        <v>115</v>
      </c>
      <c r="AM9" s="80" t="s">
        <v>115</v>
      </c>
      <c r="AN9" s="80" t="s">
        <v>115</v>
      </c>
      <c r="AO9" s="80" t="s">
        <v>115</v>
      </c>
      <c r="AP9" s="80" t="s">
        <v>115</v>
      </c>
      <c r="AQ9" s="80" t="s">
        <v>115</v>
      </c>
      <c r="AR9" s="80" t="s">
        <v>115</v>
      </c>
    </row>
    <row r="10" spans="2:44" x14ac:dyDescent="0.3">
      <c r="B10" s="81">
        <v>33630</v>
      </c>
      <c r="C10" s="186">
        <v>39791</v>
      </c>
      <c r="D10" s="83">
        <v>331</v>
      </c>
      <c r="E10" s="80">
        <v>186</v>
      </c>
      <c r="F10" s="86">
        <v>53</v>
      </c>
      <c r="G10" s="80">
        <v>0.19</v>
      </c>
      <c r="H10" s="88">
        <v>20.89</v>
      </c>
      <c r="I10" s="80">
        <v>33</v>
      </c>
      <c r="J10" s="80" t="s">
        <v>119</v>
      </c>
      <c r="K10" s="80" t="s">
        <v>116</v>
      </c>
      <c r="L10" s="80" t="s">
        <v>116</v>
      </c>
      <c r="M10" s="82">
        <v>1.82</v>
      </c>
      <c r="N10" s="80" t="s">
        <v>117</v>
      </c>
      <c r="O10" s="84">
        <v>0.08</v>
      </c>
      <c r="P10" s="80" t="s">
        <v>120</v>
      </c>
      <c r="Q10" s="80">
        <v>1.71</v>
      </c>
      <c r="R10" s="80" t="s">
        <v>187</v>
      </c>
      <c r="S10" s="80" t="s">
        <v>193</v>
      </c>
      <c r="T10" s="80" t="s">
        <v>193</v>
      </c>
      <c r="U10" s="80">
        <v>1.14E-2</v>
      </c>
      <c r="V10" s="80" t="s">
        <v>121</v>
      </c>
      <c r="W10" s="80" t="s">
        <v>117</v>
      </c>
      <c r="X10" s="80" t="s">
        <v>117</v>
      </c>
      <c r="Y10" s="80">
        <v>0.56999999999999995</v>
      </c>
      <c r="Z10" s="80" t="s">
        <v>188</v>
      </c>
      <c r="AA10" s="80" t="s">
        <v>188</v>
      </c>
      <c r="AB10" s="80" t="s">
        <v>117</v>
      </c>
      <c r="AC10" s="80">
        <v>7.0000000000000007E-2</v>
      </c>
      <c r="AD10" s="80">
        <v>2.2999999999999998</v>
      </c>
      <c r="AE10" s="82">
        <v>7.2</v>
      </c>
      <c r="AF10" s="92">
        <v>7.6</v>
      </c>
      <c r="AG10" s="86">
        <v>8</v>
      </c>
      <c r="AH10" s="87">
        <v>500</v>
      </c>
      <c r="AI10" s="96">
        <v>1880</v>
      </c>
      <c r="AJ10" s="83">
        <v>13.4</v>
      </c>
      <c r="AK10" s="80" t="s">
        <v>115</v>
      </c>
      <c r="AL10" s="81">
        <v>18</v>
      </c>
      <c r="AM10" s="80" t="s">
        <v>115</v>
      </c>
      <c r="AN10" s="80" t="s">
        <v>115</v>
      </c>
      <c r="AO10" s="80" t="s">
        <v>115</v>
      </c>
      <c r="AP10" s="80" t="s">
        <v>115</v>
      </c>
      <c r="AQ10" s="80" t="s">
        <v>115</v>
      </c>
      <c r="AR10" s="80" t="s">
        <v>115</v>
      </c>
    </row>
    <row r="11" spans="2:44" x14ac:dyDescent="0.3">
      <c r="B11" s="89">
        <v>7680</v>
      </c>
      <c r="C11" s="186">
        <v>39890</v>
      </c>
      <c r="D11" s="80">
        <v>375</v>
      </c>
      <c r="E11" s="80">
        <v>219</v>
      </c>
      <c r="F11" s="80">
        <v>20.8</v>
      </c>
      <c r="G11" s="80">
        <v>0.06</v>
      </c>
      <c r="H11" s="80">
        <v>18.760000000000002</v>
      </c>
      <c r="I11" s="80">
        <v>52</v>
      </c>
      <c r="J11" s="80" t="s">
        <v>119</v>
      </c>
      <c r="K11" s="80" t="s">
        <v>116</v>
      </c>
      <c r="L11" s="80" t="s">
        <v>116</v>
      </c>
      <c r="M11" s="80">
        <v>0.98</v>
      </c>
      <c r="N11" s="80" t="s">
        <v>117</v>
      </c>
      <c r="O11" s="80">
        <v>0.06</v>
      </c>
      <c r="P11" s="80" t="s">
        <v>120</v>
      </c>
      <c r="Q11" s="80">
        <v>0.76</v>
      </c>
      <c r="R11" s="80" t="s">
        <v>187</v>
      </c>
      <c r="S11" s="80" t="s">
        <v>193</v>
      </c>
      <c r="T11" s="80" t="s">
        <v>193</v>
      </c>
      <c r="U11" s="80">
        <v>1.0999999999999999E-2</v>
      </c>
      <c r="V11" s="80" t="s">
        <v>121</v>
      </c>
      <c r="W11" s="80" t="s">
        <v>117</v>
      </c>
      <c r="X11" s="80" t="s">
        <v>117</v>
      </c>
      <c r="Y11" s="80">
        <v>0.6</v>
      </c>
      <c r="Z11" s="80" t="s">
        <v>188</v>
      </c>
      <c r="AA11" s="80" t="s">
        <v>188</v>
      </c>
      <c r="AB11" s="80" t="s">
        <v>117</v>
      </c>
      <c r="AC11" s="80" t="s">
        <v>186</v>
      </c>
      <c r="AD11" s="80" t="s">
        <v>118</v>
      </c>
      <c r="AE11" s="80">
        <v>8.3000000000000007</v>
      </c>
      <c r="AF11" s="80">
        <v>7.6</v>
      </c>
      <c r="AG11" s="80">
        <v>9</v>
      </c>
      <c r="AH11" s="87">
        <v>170</v>
      </c>
      <c r="AI11" s="87">
        <v>23000</v>
      </c>
      <c r="AJ11" s="80">
        <v>20</v>
      </c>
      <c r="AK11" s="80" t="s">
        <v>115</v>
      </c>
      <c r="AL11" s="80" t="s">
        <v>115</v>
      </c>
      <c r="AM11" s="80" t="s">
        <v>115</v>
      </c>
      <c r="AN11" s="80" t="s">
        <v>115</v>
      </c>
      <c r="AO11" s="80" t="s">
        <v>115</v>
      </c>
      <c r="AP11" s="80" t="s">
        <v>115</v>
      </c>
      <c r="AQ11" s="80" t="s">
        <v>115</v>
      </c>
      <c r="AR11" s="80" t="s">
        <v>115</v>
      </c>
    </row>
    <row r="12" spans="2:44" x14ac:dyDescent="0.3">
      <c r="B12" s="80">
        <v>16275</v>
      </c>
      <c r="C12" s="186">
        <v>39979</v>
      </c>
      <c r="D12" s="80">
        <v>500</v>
      </c>
      <c r="E12" s="80">
        <v>271</v>
      </c>
      <c r="F12" s="80">
        <v>11.3</v>
      </c>
      <c r="G12" s="80">
        <v>0.22</v>
      </c>
      <c r="H12" s="80">
        <v>22.35</v>
      </c>
      <c r="I12" s="80">
        <v>61</v>
      </c>
      <c r="J12" s="80" t="s">
        <v>119</v>
      </c>
      <c r="K12" s="80" t="s">
        <v>116</v>
      </c>
      <c r="L12" s="80" t="s">
        <v>116</v>
      </c>
      <c r="M12" s="80">
        <v>0.32</v>
      </c>
      <c r="N12" s="80" t="s">
        <v>117</v>
      </c>
      <c r="O12" s="80">
        <v>0.04</v>
      </c>
      <c r="P12" s="80" t="s">
        <v>120</v>
      </c>
      <c r="Q12" s="80">
        <v>0.36</v>
      </c>
      <c r="R12" s="80" t="s">
        <v>187</v>
      </c>
      <c r="S12" s="80" t="s">
        <v>193</v>
      </c>
      <c r="T12" s="80" t="s">
        <v>193</v>
      </c>
      <c r="U12" s="80" t="s">
        <v>121</v>
      </c>
      <c r="V12" s="80" t="s">
        <v>121</v>
      </c>
      <c r="W12" s="80" t="s">
        <v>117</v>
      </c>
      <c r="X12" s="80" t="s">
        <v>117</v>
      </c>
      <c r="Y12" s="80">
        <v>0.81</v>
      </c>
      <c r="Z12" s="80" t="s">
        <v>188</v>
      </c>
      <c r="AA12" s="80" t="s">
        <v>188</v>
      </c>
      <c r="AB12" s="80" t="s">
        <v>117</v>
      </c>
      <c r="AC12" s="80">
        <v>2.1999999999999999E-2</v>
      </c>
      <c r="AD12" s="80" t="s">
        <v>118</v>
      </c>
      <c r="AE12" s="80">
        <v>9.6</v>
      </c>
      <c r="AF12" s="80">
        <v>8.1</v>
      </c>
      <c r="AG12" s="80" t="s">
        <v>115</v>
      </c>
      <c r="AH12" s="87">
        <v>110</v>
      </c>
      <c r="AI12" s="87">
        <v>1880</v>
      </c>
      <c r="AJ12" s="80" t="s">
        <v>115</v>
      </c>
      <c r="AK12" s="80" t="s">
        <v>115</v>
      </c>
      <c r="AL12" s="80" t="s">
        <v>115</v>
      </c>
      <c r="AM12" s="80" t="s">
        <v>115</v>
      </c>
      <c r="AN12" s="80" t="s">
        <v>115</v>
      </c>
      <c r="AO12" s="80" t="s">
        <v>115</v>
      </c>
      <c r="AP12" s="80" t="s">
        <v>115</v>
      </c>
      <c r="AQ12" s="80" t="s">
        <v>115</v>
      </c>
      <c r="AR12" s="80" t="s">
        <v>115</v>
      </c>
    </row>
    <row r="13" spans="2:44" x14ac:dyDescent="0.3">
      <c r="B13" s="80">
        <v>24523</v>
      </c>
      <c r="C13" s="186">
        <v>40070</v>
      </c>
      <c r="D13" s="80">
        <v>377</v>
      </c>
      <c r="E13" s="80">
        <v>269</v>
      </c>
      <c r="F13" s="80">
        <v>35.799999999999997</v>
      </c>
      <c r="G13" s="80">
        <v>0.15</v>
      </c>
      <c r="H13" s="80">
        <v>16.23</v>
      </c>
      <c r="I13" s="80">
        <v>40</v>
      </c>
      <c r="J13" s="80">
        <v>9.9</v>
      </c>
      <c r="K13" s="80" t="s">
        <v>116</v>
      </c>
      <c r="L13" s="80" t="s">
        <v>116</v>
      </c>
      <c r="M13" s="80">
        <v>1.55</v>
      </c>
      <c r="N13" s="80" t="s">
        <v>117</v>
      </c>
      <c r="O13" s="80">
        <v>0.08</v>
      </c>
      <c r="P13" s="80" t="s">
        <v>120</v>
      </c>
      <c r="Q13" s="80">
        <v>1.83</v>
      </c>
      <c r="R13" s="80" t="s">
        <v>187</v>
      </c>
      <c r="S13" s="80" t="s">
        <v>193</v>
      </c>
      <c r="T13" s="80" t="s">
        <v>193</v>
      </c>
      <c r="U13" s="80">
        <v>1.15E-2</v>
      </c>
      <c r="V13" s="80" t="s">
        <v>121</v>
      </c>
      <c r="W13" s="80" t="s">
        <v>117</v>
      </c>
      <c r="X13" s="80" t="s">
        <v>117</v>
      </c>
      <c r="Y13" s="80">
        <v>1</v>
      </c>
      <c r="Z13" s="80" t="s">
        <v>188</v>
      </c>
      <c r="AA13" s="80" t="s">
        <v>188</v>
      </c>
      <c r="AB13" s="80">
        <v>0.09</v>
      </c>
      <c r="AC13" s="80">
        <v>2.1000000000000001E-2</v>
      </c>
      <c r="AD13" s="80" t="s">
        <v>118</v>
      </c>
      <c r="AE13" s="80">
        <v>7.8</v>
      </c>
      <c r="AF13" s="80">
        <v>7.8</v>
      </c>
      <c r="AG13" s="80">
        <v>8</v>
      </c>
      <c r="AH13" s="87">
        <v>500</v>
      </c>
      <c r="AI13" s="87">
        <v>8000</v>
      </c>
      <c r="AJ13" s="80" t="s">
        <v>115</v>
      </c>
      <c r="AK13" s="80" t="s">
        <v>115</v>
      </c>
      <c r="AL13" s="80" t="s">
        <v>115</v>
      </c>
      <c r="AM13" s="80" t="s">
        <v>115</v>
      </c>
      <c r="AN13" s="80" t="s">
        <v>115</v>
      </c>
      <c r="AO13" s="80" t="s">
        <v>115</v>
      </c>
      <c r="AP13" s="80" t="s">
        <v>115</v>
      </c>
      <c r="AQ13" s="80" t="s">
        <v>115</v>
      </c>
      <c r="AR13" s="80" t="s">
        <v>115</v>
      </c>
    </row>
    <row r="14" spans="2:44" x14ac:dyDescent="0.3">
      <c r="B14" s="80">
        <v>33753</v>
      </c>
      <c r="C14" s="186">
        <v>40161</v>
      </c>
      <c r="D14" s="80">
        <v>335</v>
      </c>
      <c r="E14" s="80">
        <v>195</v>
      </c>
      <c r="F14" s="80">
        <v>45</v>
      </c>
      <c r="G14" s="80">
        <v>0.16</v>
      </c>
      <c r="H14" s="80">
        <v>19.559999999999999</v>
      </c>
      <c r="I14" s="80">
        <v>10</v>
      </c>
      <c r="J14" s="80" t="s">
        <v>119</v>
      </c>
      <c r="K14" s="80" t="s">
        <v>116</v>
      </c>
      <c r="L14" s="80" t="s">
        <v>116</v>
      </c>
      <c r="M14" s="80">
        <v>1.84</v>
      </c>
      <c r="N14" s="80" t="s">
        <v>117</v>
      </c>
      <c r="O14" s="80">
        <v>0.1</v>
      </c>
      <c r="P14" s="80" t="s">
        <v>120</v>
      </c>
      <c r="Q14" s="80">
        <v>2.85</v>
      </c>
      <c r="R14" s="80" t="s">
        <v>187</v>
      </c>
      <c r="S14" s="80" t="s">
        <v>193</v>
      </c>
      <c r="T14" s="80" t="s">
        <v>193</v>
      </c>
      <c r="U14" s="80">
        <v>1.12E-2</v>
      </c>
      <c r="V14" s="80" t="s">
        <v>121</v>
      </c>
      <c r="W14" s="80" t="s">
        <v>117</v>
      </c>
      <c r="X14" s="80" t="s">
        <v>117</v>
      </c>
      <c r="Y14" s="80">
        <v>1</v>
      </c>
      <c r="Z14" s="80" t="s">
        <v>188</v>
      </c>
      <c r="AA14" s="80" t="s">
        <v>188</v>
      </c>
      <c r="AB14" s="80">
        <v>7.0000000000000007E-2</v>
      </c>
      <c r="AC14" s="80" t="s">
        <v>186</v>
      </c>
      <c r="AD14" s="80" t="s">
        <v>118</v>
      </c>
      <c r="AE14" s="80">
        <v>7.1</v>
      </c>
      <c r="AF14" s="80">
        <v>7.2</v>
      </c>
      <c r="AG14" s="80">
        <v>15</v>
      </c>
      <c r="AH14" s="87">
        <v>170</v>
      </c>
      <c r="AI14" s="87">
        <v>3000</v>
      </c>
      <c r="AJ14" s="80">
        <v>21.1</v>
      </c>
      <c r="AK14" s="80" t="s">
        <v>115</v>
      </c>
      <c r="AL14" s="80" t="s">
        <v>115</v>
      </c>
      <c r="AM14" s="80" t="s">
        <v>115</v>
      </c>
      <c r="AN14" s="80" t="s">
        <v>115</v>
      </c>
      <c r="AO14" s="80" t="s">
        <v>115</v>
      </c>
      <c r="AP14" s="80" t="s">
        <v>115</v>
      </c>
      <c r="AQ14" s="80" t="s">
        <v>115</v>
      </c>
      <c r="AR14" s="80" t="s">
        <v>115</v>
      </c>
    </row>
    <row r="15" spans="2:44" x14ac:dyDescent="0.3">
      <c r="B15" s="80" t="s">
        <v>174</v>
      </c>
      <c r="C15" s="186">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row>
    <row r="16" spans="2:44" x14ac:dyDescent="0.3">
      <c r="B16" s="80" t="s">
        <v>174</v>
      </c>
      <c r="C16" s="186">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row>
    <row r="17" spans="2:44" x14ac:dyDescent="0.3">
      <c r="B17" s="80"/>
      <c r="C17" s="186">
        <v>40422</v>
      </c>
      <c r="D17" s="80" t="s">
        <v>115</v>
      </c>
      <c r="E17" s="80" t="s">
        <v>115</v>
      </c>
      <c r="F17" s="80" t="s">
        <v>115</v>
      </c>
      <c r="G17" s="80" t="s">
        <v>115</v>
      </c>
      <c r="H17" s="80" t="s">
        <v>115</v>
      </c>
      <c r="I17" s="80" t="s">
        <v>115</v>
      </c>
      <c r="J17" s="80" t="s">
        <v>115</v>
      </c>
      <c r="K17" s="80" t="s">
        <v>116</v>
      </c>
      <c r="L17" s="80" t="s">
        <v>116</v>
      </c>
      <c r="M17" s="80" t="s">
        <v>115</v>
      </c>
      <c r="N17" s="80" t="s">
        <v>117</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500</v>
      </c>
      <c r="AI17" s="87">
        <v>8000</v>
      </c>
      <c r="AJ17" s="80" t="s">
        <v>115</v>
      </c>
      <c r="AK17" s="80" t="s">
        <v>117</v>
      </c>
      <c r="AL17" s="80" t="s">
        <v>115</v>
      </c>
      <c r="AM17" s="80" t="s">
        <v>115</v>
      </c>
      <c r="AN17" s="80" t="s">
        <v>115</v>
      </c>
      <c r="AO17" s="80" t="s">
        <v>115</v>
      </c>
      <c r="AP17" s="80" t="s">
        <v>115</v>
      </c>
      <c r="AQ17" s="80" t="s">
        <v>115</v>
      </c>
      <c r="AR17" s="80" t="s">
        <v>115</v>
      </c>
    </row>
    <row r="18" spans="2:44" x14ac:dyDescent="0.3">
      <c r="B18" s="91"/>
      <c r="C18" s="186">
        <v>40513</v>
      </c>
      <c r="D18" s="80" t="s">
        <v>115</v>
      </c>
      <c r="E18" s="80" t="s">
        <v>115</v>
      </c>
      <c r="F18" s="80" t="s">
        <v>115</v>
      </c>
      <c r="G18" s="80" t="s">
        <v>115</v>
      </c>
      <c r="H18" s="80" t="s">
        <v>115</v>
      </c>
      <c r="I18" s="80" t="s">
        <v>115</v>
      </c>
      <c r="J18" s="80" t="s">
        <v>115</v>
      </c>
      <c r="K18" s="80" t="s">
        <v>116</v>
      </c>
      <c r="L18" s="80" t="s">
        <v>116</v>
      </c>
      <c r="M18" s="80" t="s">
        <v>115</v>
      </c>
      <c r="N18" s="80" t="s">
        <v>117</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t="s">
        <v>118</v>
      </c>
      <c r="AE18" s="80" t="s">
        <v>115</v>
      </c>
      <c r="AF18" s="80" t="s">
        <v>115</v>
      </c>
      <c r="AG18" s="80" t="s">
        <v>115</v>
      </c>
      <c r="AH18" s="87">
        <v>170</v>
      </c>
      <c r="AI18" s="87">
        <v>3000</v>
      </c>
      <c r="AJ18" s="80" t="s">
        <v>115</v>
      </c>
      <c r="AK18" s="80" t="s">
        <v>117</v>
      </c>
      <c r="AL18" s="80" t="s">
        <v>115</v>
      </c>
      <c r="AM18" s="80" t="s">
        <v>115</v>
      </c>
      <c r="AN18" s="80" t="s">
        <v>115</v>
      </c>
      <c r="AO18" s="80" t="s">
        <v>115</v>
      </c>
      <c r="AP18" s="80" t="s">
        <v>115</v>
      </c>
      <c r="AQ18" s="80" t="s">
        <v>115</v>
      </c>
      <c r="AR18" s="80" t="s">
        <v>115</v>
      </c>
    </row>
    <row r="19" spans="2:44" x14ac:dyDescent="0.3">
      <c r="B19" s="81">
        <v>8273</v>
      </c>
      <c r="C19" s="186" t="s">
        <v>176</v>
      </c>
      <c r="D19" s="80">
        <v>427</v>
      </c>
      <c r="E19" s="80">
        <v>272</v>
      </c>
      <c r="F19" s="80" t="s">
        <v>119</v>
      </c>
      <c r="G19" s="80" t="s">
        <v>116</v>
      </c>
      <c r="H19" s="80">
        <v>23.75</v>
      </c>
      <c r="I19" s="80">
        <v>67</v>
      </c>
      <c r="J19" s="80" t="s">
        <v>119</v>
      </c>
      <c r="K19" s="80" t="s">
        <v>116</v>
      </c>
      <c r="L19" s="80" t="s">
        <v>116</v>
      </c>
      <c r="M19" s="82">
        <v>0.53</v>
      </c>
      <c r="N19" s="80" t="s">
        <v>117</v>
      </c>
      <c r="O19" s="80" t="s">
        <v>192</v>
      </c>
      <c r="P19" s="80">
        <v>0.02</v>
      </c>
      <c r="Q19" s="80">
        <v>1</v>
      </c>
      <c r="R19" s="80" t="s">
        <v>187</v>
      </c>
      <c r="S19" s="80" t="s">
        <v>193</v>
      </c>
      <c r="T19" s="80" t="s">
        <v>193</v>
      </c>
      <c r="U19" s="80" t="s">
        <v>121</v>
      </c>
      <c r="V19" s="80" t="s">
        <v>121</v>
      </c>
      <c r="W19" s="80" t="s">
        <v>117</v>
      </c>
      <c r="X19" s="80" t="s">
        <v>117</v>
      </c>
      <c r="Y19" s="80">
        <v>1</v>
      </c>
      <c r="Z19" s="80" t="s">
        <v>190</v>
      </c>
      <c r="AA19" s="80" t="s">
        <v>190</v>
      </c>
      <c r="AB19" s="80" t="s">
        <v>115</v>
      </c>
      <c r="AC19" s="80" t="s">
        <v>186</v>
      </c>
      <c r="AD19" s="80" t="s">
        <v>118</v>
      </c>
      <c r="AE19" s="80">
        <v>6.1</v>
      </c>
      <c r="AF19" s="80">
        <v>7.7</v>
      </c>
      <c r="AG19" s="80">
        <v>17.399999999999999</v>
      </c>
      <c r="AH19" s="87">
        <v>500</v>
      </c>
      <c r="AI19" s="87">
        <v>13000</v>
      </c>
      <c r="AJ19" s="80" t="s">
        <v>115</v>
      </c>
      <c r="AK19" s="80" t="s">
        <v>117</v>
      </c>
      <c r="AL19" s="80" t="s">
        <v>115</v>
      </c>
      <c r="AM19" s="80" t="s">
        <v>115</v>
      </c>
      <c r="AN19" s="80" t="s">
        <v>115</v>
      </c>
      <c r="AO19" s="80" t="s">
        <v>115</v>
      </c>
      <c r="AP19" s="80" t="s">
        <v>115</v>
      </c>
      <c r="AQ19" s="80" t="s">
        <v>115</v>
      </c>
      <c r="AR19" s="80" t="s">
        <v>115</v>
      </c>
    </row>
    <row r="20" spans="2:44" x14ac:dyDescent="0.3">
      <c r="B20" s="81">
        <v>17563</v>
      </c>
      <c r="C20" s="186" t="s">
        <v>177</v>
      </c>
      <c r="D20" s="80">
        <v>500</v>
      </c>
      <c r="E20" s="80">
        <v>315</v>
      </c>
      <c r="F20" s="80">
        <v>6.7</v>
      </c>
      <c r="G20" s="80" t="s">
        <v>116</v>
      </c>
      <c r="H20" s="80">
        <v>25.14</v>
      </c>
      <c r="I20" s="80">
        <v>68</v>
      </c>
      <c r="J20" s="80" t="s">
        <v>119</v>
      </c>
      <c r="K20" s="80" t="s">
        <v>116</v>
      </c>
      <c r="L20" s="80" t="s">
        <v>116</v>
      </c>
      <c r="M20" s="82">
        <v>0.22</v>
      </c>
      <c r="N20" s="80" t="s">
        <v>117</v>
      </c>
      <c r="O20" s="80">
        <v>0.02</v>
      </c>
      <c r="P20" s="80" t="s">
        <v>120</v>
      </c>
      <c r="Q20" s="80" t="s">
        <v>187</v>
      </c>
      <c r="R20" s="80" t="s">
        <v>187</v>
      </c>
      <c r="S20" s="80" t="s">
        <v>193</v>
      </c>
      <c r="T20" s="80" t="s">
        <v>193</v>
      </c>
      <c r="U20" s="80" t="s">
        <v>121</v>
      </c>
      <c r="V20" s="80">
        <v>1.3899999999999999E-2</v>
      </c>
      <c r="W20" s="80" t="s">
        <v>117</v>
      </c>
      <c r="X20" s="80" t="s">
        <v>117</v>
      </c>
      <c r="Y20" s="80">
        <v>1</v>
      </c>
      <c r="Z20" s="80" t="s">
        <v>190</v>
      </c>
      <c r="AA20" s="80" t="s">
        <v>190</v>
      </c>
      <c r="AB20" s="80" t="s">
        <v>115</v>
      </c>
      <c r="AC20" s="80" t="s">
        <v>186</v>
      </c>
      <c r="AD20" s="80" t="s">
        <v>118</v>
      </c>
      <c r="AE20" s="80">
        <v>8.9</v>
      </c>
      <c r="AF20" s="80">
        <v>10.1</v>
      </c>
      <c r="AG20" s="80">
        <v>7.7</v>
      </c>
      <c r="AH20" s="87">
        <v>500</v>
      </c>
      <c r="AI20" s="87">
        <v>5000</v>
      </c>
      <c r="AJ20" s="80" t="s">
        <v>115</v>
      </c>
      <c r="AK20" s="80" t="s">
        <v>188</v>
      </c>
      <c r="AL20" s="80" t="s">
        <v>115</v>
      </c>
      <c r="AM20" s="80" t="s">
        <v>115</v>
      </c>
      <c r="AN20" s="80" t="s">
        <v>115</v>
      </c>
      <c r="AO20" s="80" t="s">
        <v>115</v>
      </c>
      <c r="AP20" s="80" t="s">
        <v>115</v>
      </c>
      <c r="AQ20" s="80" t="s">
        <v>115</v>
      </c>
      <c r="AR20" s="80" t="s">
        <v>115</v>
      </c>
    </row>
    <row r="21" spans="2:44" x14ac:dyDescent="0.3">
      <c r="B21" s="80">
        <v>29600</v>
      </c>
      <c r="C21" s="186" t="s">
        <v>178</v>
      </c>
      <c r="D21" s="80">
        <v>418</v>
      </c>
      <c r="E21" s="80">
        <v>274</v>
      </c>
      <c r="F21" s="80">
        <v>42.9</v>
      </c>
      <c r="G21" s="80" t="s">
        <v>116</v>
      </c>
      <c r="H21" s="80">
        <v>25.84</v>
      </c>
      <c r="I21" s="80">
        <v>40</v>
      </c>
      <c r="J21" s="80" t="s">
        <v>119</v>
      </c>
      <c r="K21" s="80" t="s">
        <v>116</v>
      </c>
      <c r="L21" s="80" t="s">
        <v>116</v>
      </c>
      <c r="M21" s="80">
        <v>1.47</v>
      </c>
      <c r="N21" s="80">
        <v>0.12</v>
      </c>
      <c r="O21" s="80">
        <v>0.13</v>
      </c>
      <c r="P21" s="80" t="s">
        <v>120</v>
      </c>
      <c r="Q21" s="80">
        <v>1.89</v>
      </c>
      <c r="R21" s="80" t="s">
        <v>187</v>
      </c>
      <c r="S21" s="80" t="s">
        <v>193</v>
      </c>
      <c r="T21" s="80" t="s">
        <v>193</v>
      </c>
      <c r="U21" s="80">
        <v>1.37E-2</v>
      </c>
      <c r="V21" s="80" t="s">
        <v>121</v>
      </c>
      <c r="W21" s="80" t="s">
        <v>117</v>
      </c>
      <c r="X21" s="80" t="s">
        <v>117</v>
      </c>
      <c r="Y21" s="80">
        <v>1</v>
      </c>
      <c r="Z21" s="80">
        <v>0.08</v>
      </c>
      <c r="AA21" s="80">
        <v>0.06</v>
      </c>
      <c r="AB21" s="80" t="s">
        <v>188</v>
      </c>
      <c r="AC21" s="80" t="s">
        <v>186</v>
      </c>
      <c r="AD21" s="80" t="s">
        <v>118</v>
      </c>
      <c r="AE21" s="80">
        <v>8</v>
      </c>
      <c r="AF21" s="80">
        <v>7.4</v>
      </c>
      <c r="AG21" s="80">
        <v>9</v>
      </c>
      <c r="AH21" s="87">
        <v>220</v>
      </c>
      <c r="AI21" s="87">
        <v>2300</v>
      </c>
      <c r="AJ21" s="80" t="s">
        <v>115</v>
      </c>
      <c r="AK21" s="80" t="s">
        <v>115</v>
      </c>
      <c r="AL21" s="80" t="s">
        <v>115</v>
      </c>
      <c r="AM21" s="80" t="s">
        <v>115</v>
      </c>
      <c r="AN21" s="80" t="s">
        <v>115</v>
      </c>
      <c r="AO21" s="80" t="s">
        <v>115</v>
      </c>
      <c r="AP21" s="80" t="s">
        <v>115</v>
      </c>
      <c r="AQ21" s="80" t="s">
        <v>115</v>
      </c>
      <c r="AR21" s="80" t="s">
        <v>115</v>
      </c>
    </row>
    <row r="22" spans="2:44" x14ac:dyDescent="0.3">
      <c r="B22" s="80">
        <v>36733</v>
      </c>
      <c r="C22" s="186">
        <v>40882</v>
      </c>
      <c r="D22" s="80">
        <v>427</v>
      </c>
      <c r="E22" s="80">
        <v>304</v>
      </c>
      <c r="F22" s="80">
        <v>16.5</v>
      </c>
      <c r="G22" s="80" t="s">
        <v>116</v>
      </c>
      <c r="H22" s="80">
        <v>24.57</v>
      </c>
      <c r="I22" s="80">
        <v>40</v>
      </c>
      <c r="J22" s="80">
        <v>10.7</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t="s">
        <v>186</v>
      </c>
      <c r="AD22" s="80" t="s">
        <v>118</v>
      </c>
      <c r="AE22" s="80">
        <v>6.2</v>
      </c>
      <c r="AF22" s="80">
        <v>7.6</v>
      </c>
      <c r="AG22" s="80">
        <v>10</v>
      </c>
      <c r="AH22" s="87">
        <v>3000</v>
      </c>
      <c r="AI22" s="87">
        <v>37</v>
      </c>
      <c r="AJ22" s="80" t="s">
        <v>115</v>
      </c>
      <c r="AK22" s="80" t="s">
        <v>115</v>
      </c>
      <c r="AL22" s="80" t="s">
        <v>115</v>
      </c>
      <c r="AM22" s="80" t="s">
        <v>188</v>
      </c>
      <c r="AN22" s="80" t="s">
        <v>115</v>
      </c>
      <c r="AO22" s="80" t="s">
        <v>115</v>
      </c>
      <c r="AP22" s="80" t="s">
        <v>115</v>
      </c>
      <c r="AQ22" s="80" t="s">
        <v>115</v>
      </c>
      <c r="AR22" s="80" t="s">
        <v>115</v>
      </c>
    </row>
    <row r="23" spans="2:44" x14ac:dyDescent="0.3">
      <c r="B23" s="202">
        <v>9625</v>
      </c>
      <c r="C23" s="186">
        <v>40998</v>
      </c>
      <c r="D23" s="202">
        <v>437</v>
      </c>
      <c r="E23" s="202">
        <v>239</v>
      </c>
      <c r="F23" s="202">
        <v>14.6</v>
      </c>
      <c r="G23" s="202">
        <v>0.14000000000000001</v>
      </c>
      <c r="H23" s="202">
        <v>22.35</v>
      </c>
      <c r="I23" s="202">
        <v>57</v>
      </c>
      <c r="J23" s="202" t="s">
        <v>214</v>
      </c>
      <c r="K23" s="202" t="s">
        <v>116</v>
      </c>
      <c r="L23" s="202" t="s">
        <v>115</v>
      </c>
      <c r="M23" s="202">
        <v>0.47</v>
      </c>
      <c r="N23" s="202" t="s">
        <v>115</v>
      </c>
      <c r="O23" s="202" t="s">
        <v>115</v>
      </c>
      <c r="P23" s="202" t="s">
        <v>115</v>
      </c>
      <c r="Q23" s="202" t="s">
        <v>115</v>
      </c>
      <c r="R23" s="202" t="s">
        <v>115</v>
      </c>
      <c r="S23" s="202" t="s">
        <v>115</v>
      </c>
      <c r="T23" s="202" t="s">
        <v>115</v>
      </c>
      <c r="U23" s="208" t="s">
        <v>115</v>
      </c>
      <c r="V23" s="202" t="s">
        <v>115</v>
      </c>
      <c r="W23" s="202" t="s">
        <v>115</v>
      </c>
      <c r="X23" s="202" t="s">
        <v>115</v>
      </c>
      <c r="Y23" s="202" t="s">
        <v>115</v>
      </c>
      <c r="Z23" s="202" t="s">
        <v>115</v>
      </c>
      <c r="AA23" s="202" t="s">
        <v>115</v>
      </c>
      <c r="AB23" s="202" t="s">
        <v>115</v>
      </c>
      <c r="AC23" s="202" t="s">
        <v>186</v>
      </c>
      <c r="AD23" s="202" t="s">
        <v>118</v>
      </c>
      <c r="AE23" s="202">
        <v>8.1999999999999993</v>
      </c>
      <c r="AF23" s="202">
        <v>7.2</v>
      </c>
      <c r="AG23" s="202">
        <v>19.5</v>
      </c>
      <c r="AH23" s="87">
        <v>170</v>
      </c>
      <c r="AI23" s="87">
        <v>16000</v>
      </c>
      <c r="AJ23" s="202" t="s">
        <v>115</v>
      </c>
      <c r="AK23" s="202" t="s">
        <v>115</v>
      </c>
      <c r="AL23" t="s">
        <v>115</v>
      </c>
      <c r="AM23" s="203" t="s">
        <v>115</v>
      </c>
      <c r="AN23" s="203" t="s">
        <v>115</v>
      </c>
      <c r="AO23" s="202" t="s">
        <v>115</v>
      </c>
      <c r="AP23" s="205" t="s">
        <v>115</v>
      </c>
      <c r="AQ23" s="205" t="s">
        <v>115</v>
      </c>
      <c r="AR23" s="205" t="s">
        <v>115</v>
      </c>
    </row>
    <row r="24" spans="2:44" x14ac:dyDescent="0.3">
      <c r="B24" s="80">
        <v>17990</v>
      </c>
      <c r="C24" s="186">
        <v>41073</v>
      </c>
      <c r="D24" s="80">
        <v>291</v>
      </c>
      <c r="E24" s="80">
        <v>331</v>
      </c>
      <c r="F24" s="83">
        <v>45.3</v>
      </c>
      <c r="G24" s="80" t="s">
        <v>115</v>
      </c>
      <c r="H24" s="84" t="s">
        <v>115</v>
      </c>
      <c r="I24" s="80" t="s">
        <v>115</v>
      </c>
      <c r="J24" s="80" t="s">
        <v>115</v>
      </c>
      <c r="K24" s="80" t="s">
        <v>115</v>
      </c>
      <c r="L24" s="80" t="s">
        <v>115</v>
      </c>
      <c r="M24" s="80" t="s">
        <v>115</v>
      </c>
      <c r="N24" s="80" t="s">
        <v>115</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115</v>
      </c>
      <c r="AE24" s="80">
        <v>23.8</v>
      </c>
      <c r="AF24" s="80">
        <v>7.94</v>
      </c>
      <c r="AG24" s="80">
        <v>13.1</v>
      </c>
      <c r="AH24" s="87">
        <v>30000</v>
      </c>
      <c r="AI24" s="87">
        <v>160000</v>
      </c>
      <c r="AJ24" s="80" t="s">
        <v>115</v>
      </c>
      <c r="AK24" s="80" t="s">
        <v>115</v>
      </c>
      <c r="AL24" s="80" t="s">
        <v>115</v>
      </c>
      <c r="AM24" s="80">
        <v>0.4</v>
      </c>
      <c r="AN24" s="80" t="s">
        <v>115</v>
      </c>
      <c r="AO24" s="80">
        <v>9.74</v>
      </c>
      <c r="AP24" s="80" t="s">
        <v>115</v>
      </c>
      <c r="AQ24" s="80" t="s">
        <v>115</v>
      </c>
      <c r="AR24" s="80" t="s">
        <v>115</v>
      </c>
    </row>
    <row r="25" spans="2:44" x14ac:dyDescent="0.3">
      <c r="B25" s="80">
        <v>29836</v>
      </c>
      <c r="C25" s="186">
        <v>41185</v>
      </c>
      <c r="D25" s="80">
        <v>430</v>
      </c>
      <c r="E25" s="80">
        <v>259</v>
      </c>
      <c r="F25" s="83">
        <v>28.9</v>
      </c>
      <c r="G25" s="80" t="s">
        <v>115</v>
      </c>
      <c r="H25" s="84" t="s">
        <v>115</v>
      </c>
      <c r="I25" s="80" t="s">
        <v>115</v>
      </c>
      <c r="J25" s="80" t="s">
        <v>115</v>
      </c>
      <c r="K25" s="80" t="s">
        <v>115</v>
      </c>
      <c r="L25" s="80" t="s">
        <v>115</v>
      </c>
      <c r="M25" s="80" t="s">
        <v>115</v>
      </c>
      <c r="N25" s="80" t="s">
        <v>115</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t="s">
        <v>115</v>
      </c>
      <c r="AE25" s="80">
        <v>8.1</v>
      </c>
      <c r="AF25" s="80">
        <v>7.69</v>
      </c>
      <c r="AG25" s="80">
        <v>14.9</v>
      </c>
      <c r="AH25" s="87">
        <v>4</v>
      </c>
      <c r="AI25" s="87">
        <v>4</v>
      </c>
      <c r="AJ25" s="80" t="s">
        <v>115</v>
      </c>
      <c r="AK25" s="80" t="s">
        <v>115</v>
      </c>
      <c r="AL25" s="80" t="s">
        <v>115</v>
      </c>
      <c r="AM25" s="80">
        <v>0.7</v>
      </c>
      <c r="AN25" s="80" t="s">
        <v>115</v>
      </c>
      <c r="AO25" s="80">
        <v>7.61</v>
      </c>
      <c r="AP25" s="80" t="s">
        <v>115</v>
      </c>
      <c r="AQ25" s="80" t="s">
        <v>115</v>
      </c>
      <c r="AR25" s="80" t="s">
        <v>115</v>
      </c>
    </row>
    <row r="26" spans="2:44" x14ac:dyDescent="0.3">
      <c r="B26" s="80">
        <v>38422</v>
      </c>
      <c r="C26" s="186">
        <v>41257</v>
      </c>
      <c r="D26" s="80">
        <v>444</v>
      </c>
      <c r="E26" s="80">
        <v>306</v>
      </c>
      <c r="F26" s="83">
        <v>19.8</v>
      </c>
      <c r="G26" s="80" t="s">
        <v>115</v>
      </c>
      <c r="H26" s="84" t="s">
        <v>115</v>
      </c>
      <c r="I26" s="80" t="s">
        <v>115</v>
      </c>
      <c r="J26" s="80" t="s">
        <v>115</v>
      </c>
      <c r="K26" s="80" t="s">
        <v>115</v>
      </c>
      <c r="L26" s="80" t="s">
        <v>115</v>
      </c>
      <c r="M26" s="80" t="s">
        <v>115</v>
      </c>
      <c r="N26" s="80" t="s">
        <v>115</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t="s">
        <v>115</v>
      </c>
      <c r="AE26" s="80">
        <v>5.9</v>
      </c>
      <c r="AF26" s="80">
        <v>7.42</v>
      </c>
      <c r="AG26" s="80">
        <v>21.3</v>
      </c>
      <c r="AH26" s="87">
        <v>230</v>
      </c>
      <c r="AI26" s="87">
        <v>24000</v>
      </c>
      <c r="AJ26" s="80" t="s">
        <v>115</v>
      </c>
      <c r="AK26" s="80" t="s">
        <v>115</v>
      </c>
      <c r="AL26" s="80" t="s">
        <v>115</v>
      </c>
      <c r="AM26" s="80">
        <v>0.7</v>
      </c>
      <c r="AN26" s="80" t="s">
        <v>115</v>
      </c>
      <c r="AO26" s="80">
        <v>6.4</v>
      </c>
      <c r="AP26" s="80" t="s">
        <v>115</v>
      </c>
      <c r="AQ26" s="80" t="s">
        <v>115</v>
      </c>
      <c r="AR26" s="80" t="s">
        <v>115</v>
      </c>
    </row>
    <row r="27" spans="2:44" x14ac:dyDescent="0.3">
      <c r="B27" s="80">
        <v>9245</v>
      </c>
      <c r="C27" s="186">
        <v>41355</v>
      </c>
      <c r="D27" s="80">
        <v>463</v>
      </c>
      <c r="E27" s="80">
        <v>266</v>
      </c>
      <c r="F27" s="80">
        <v>15.5</v>
      </c>
      <c r="G27" s="80">
        <v>0.14000000000000001</v>
      </c>
      <c r="H27" s="80">
        <v>22.81</v>
      </c>
      <c r="I27" s="80">
        <v>70</v>
      </c>
      <c r="J27" s="80" t="s">
        <v>119</v>
      </c>
      <c r="K27" s="80" t="s">
        <v>190</v>
      </c>
      <c r="L27" s="80" t="s">
        <v>115</v>
      </c>
      <c r="M27" s="80">
        <v>0.63</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4.2</v>
      </c>
      <c r="AE27" s="80">
        <v>6.76</v>
      </c>
      <c r="AF27" s="80">
        <v>7.78</v>
      </c>
      <c r="AG27" s="80">
        <v>18</v>
      </c>
      <c r="AH27" s="87">
        <v>4</v>
      </c>
      <c r="AI27" s="87">
        <v>3000</v>
      </c>
      <c r="AJ27" s="80" t="s">
        <v>115</v>
      </c>
      <c r="AK27" s="80" t="s">
        <v>115</v>
      </c>
      <c r="AL27" s="80" t="s">
        <v>115</v>
      </c>
      <c r="AM27" s="80">
        <v>0.5</v>
      </c>
      <c r="AN27" s="80" t="s">
        <v>115</v>
      </c>
      <c r="AO27" s="80">
        <v>3.43</v>
      </c>
      <c r="AP27" s="80" t="s">
        <v>115</v>
      </c>
      <c r="AQ27" s="80" t="s">
        <v>115</v>
      </c>
      <c r="AR27" s="80" t="s">
        <v>115</v>
      </c>
    </row>
    <row r="28" spans="2:44" x14ac:dyDescent="0.3">
      <c r="B28" s="80">
        <v>21839</v>
      </c>
      <c r="C28" s="181">
        <v>41453</v>
      </c>
      <c r="D28" s="80">
        <v>499</v>
      </c>
      <c r="E28" s="80">
        <v>371</v>
      </c>
      <c r="F28" s="80">
        <v>67</v>
      </c>
      <c r="G28" s="80" t="s">
        <v>115</v>
      </c>
      <c r="H28" s="80" t="s">
        <v>115</v>
      </c>
      <c r="I28" s="80" t="s">
        <v>115</v>
      </c>
      <c r="J28" s="80" t="s">
        <v>115</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t="s">
        <v>115</v>
      </c>
      <c r="AE28" s="80">
        <v>10.5</v>
      </c>
      <c r="AF28" s="80">
        <v>7.76</v>
      </c>
      <c r="AG28" s="80">
        <v>11.3</v>
      </c>
      <c r="AH28" s="80">
        <v>2400</v>
      </c>
      <c r="AI28" s="80">
        <v>2400</v>
      </c>
      <c r="AJ28" s="80" t="s">
        <v>115</v>
      </c>
      <c r="AK28" s="80" t="s">
        <v>115</v>
      </c>
      <c r="AL28" s="80" t="s">
        <v>115</v>
      </c>
      <c r="AM28" s="80">
        <v>0.3</v>
      </c>
      <c r="AN28" s="80" t="s">
        <v>115</v>
      </c>
      <c r="AO28" s="80">
        <v>2.04</v>
      </c>
      <c r="AP28" s="80" t="s">
        <v>115</v>
      </c>
      <c r="AQ28" s="80" t="s">
        <v>115</v>
      </c>
      <c r="AR28" s="80" t="s">
        <v>115</v>
      </c>
    </row>
    <row r="29" spans="2:44" x14ac:dyDescent="0.3">
      <c r="B29" s="80">
        <v>36506</v>
      </c>
      <c r="C29" s="181">
        <v>41544</v>
      </c>
      <c r="D29" s="80">
        <v>436</v>
      </c>
      <c r="E29" s="80">
        <v>244</v>
      </c>
      <c r="F29" s="80">
        <v>30.3</v>
      </c>
      <c r="G29" s="80" t="s">
        <v>115</v>
      </c>
      <c r="H29" s="80" t="s">
        <v>115</v>
      </c>
      <c r="I29" s="80" t="s">
        <v>115</v>
      </c>
      <c r="J29" s="80" t="s">
        <v>115</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t="s">
        <v>115</v>
      </c>
      <c r="AE29" s="80">
        <v>8.3000000000000007</v>
      </c>
      <c r="AF29" s="80">
        <v>7.56</v>
      </c>
      <c r="AG29" s="80">
        <v>14.1</v>
      </c>
      <c r="AH29" s="80">
        <v>500</v>
      </c>
      <c r="AI29" s="80">
        <v>13000</v>
      </c>
      <c r="AJ29" s="80" t="s">
        <v>115</v>
      </c>
      <c r="AK29" s="80" t="s">
        <v>115</v>
      </c>
      <c r="AL29" s="80" t="s">
        <v>115</v>
      </c>
      <c r="AM29" s="80">
        <v>0.2</v>
      </c>
      <c r="AN29" s="80" t="s">
        <v>115</v>
      </c>
      <c r="AO29" s="80">
        <v>6.16</v>
      </c>
      <c r="AP29" s="80" t="s">
        <v>115</v>
      </c>
      <c r="AQ29" s="80" t="s">
        <v>115</v>
      </c>
      <c r="AR29" s="80" t="s">
        <v>115</v>
      </c>
    </row>
    <row r="30" spans="2:44" x14ac:dyDescent="0.3">
      <c r="B30" s="80">
        <v>47431</v>
      </c>
      <c r="C30" s="181">
        <v>41614</v>
      </c>
      <c r="D30" s="80">
        <v>524</v>
      </c>
      <c r="E30" s="80">
        <v>451</v>
      </c>
      <c r="F30" s="80">
        <v>13.8</v>
      </c>
      <c r="G30" s="80" t="s">
        <v>115</v>
      </c>
      <c r="H30" s="80" t="s">
        <v>115</v>
      </c>
      <c r="I30" s="80" t="s">
        <v>115</v>
      </c>
      <c r="J30" s="80" t="s">
        <v>115</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t="s">
        <v>115</v>
      </c>
      <c r="AE30" s="80">
        <v>5.7</v>
      </c>
      <c r="AF30" s="80">
        <v>7.58</v>
      </c>
      <c r="AG30" s="80">
        <v>20.7</v>
      </c>
      <c r="AH30" s="87">
        <v>240</v>
      </c>
      <c r="AI30" s="87">
        <v>240</v>
      </c>
      <c r="AJ30" s="80" t="s">
        <v>115</v>
      </c>
      <c r="AK30" s="80" t="s">
        <v>115</v>
      </c>
      <c r="AL30" s="80" t="s">
        <v>115</v>
      </c>
      <c r="AM30" s="80" t="s">
        <v>188</v>
      </c>
      <c r="AN30" s="80" t="s">
        <v>115</v>
      </c>
      <c r="AO30" s="80">
        <v>5.34</v>
      </c>
      <c r="AP30" s="80" t="s">
        <v>115</v>
      </c>
      <c r="AQ30" s="80" t="s">
        <v>115</v>
      </c>
      <c r="AR30" s="80" t="s">
        <v>115</v>
      </c>
    </row>
    <row r="31" spans="2:44" x14ac:dyDescent="0.3">
      <c r="B31" s="80">
        <v>12778</v>
      </c>
      <c r="C31" s="181">
        <v>41726</v>
      </c>
      <c r="D31" s="80" t="s">
        <v>115</v>
      </c>
      <c r="E31" s="80">
        <v>451</v>
      </c>
      <c r="F31" s="80">
        <v>7.2</v>
      </c>
      <c r="G31" s="80" t="s">
        <v>115</v>
      </c>
      <c r="H31" s="80" t="s">
        <v>115</v>
      </c>
      <c r="I31" s="80" t="s">
        <v>115</v>
      </c>
      <c r="J31" s="80" t="s">
        <v>115</v>
      </c>
      <c r="K31" s="80" t="s">
        <v>115</v>
      </c>
      <c r="L31" s="80" t="s">
        <v>115</v>
      </c>
      <c r="M31" s="80" t="s">
        <v>115</v>
      </c>
      <c r="N31" s="80" t="s">
        <v>115</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115</v>
      </c>
      <c r="AD31" s="80" t="s">
        <v>115</v>
      </c>
      <c r="AE31" s="80">
        <v>9.5</v>
      </c>
      <c r="AF31" s="80">
        <v>7.42</v>
      </c>
      <c r="AG31" s="80">
        <v>17.8</v>
      </c>
      <c r="AH31" s="80" t="s">
        <v>115</v>
      </c>
      <c r="AI31" s="80" t="s">
        <v>115</v>
      </c>
      <c r="AJ31" s="80" t="s">
        <v>115</v>
      </c>
      <c r="AK31" s="80" t="s">
        <v>115</v>
      </c>
      <c r="AL31" s="80" t="s">
        <v>115</v>
      </c>
      <c r="AM31" s="80" t="s">
        <v>115</v>
      </c>
      <c r="AN31" s="80" t="s">
        <v>115</v>
      </c>
      <c r="AO31" s="80" t="s">
        <v>115</v>
      </c>
      <c r="AP31" s="80" t="s">
        <v>115</v>
      </c>
      <c r="AQ31" s="80" t="s">
        <v>115</v>
      </c>
      <c r="AR31" s="80" t="s">
        <v>115</v>
      </c>
    </row>
    <row r="32" spans="2:44" x14ac:dyDescent="0.3">
      <c r="B32" s="80">
        <v>25431</v>
      </c>
      <c r="C32" s="181">
        <v>41810</v>
      </c>
      <c r="D32" s="80">
        <v>499</v>
      </c>
      <c r="E32" s="80">
        <v>356</v>
      </c>
      <c r="F32" s="80">
        <v>17.100000000000001</v>
      </c>
      <c r="G32" s="80" t="s">
        <v>115</v>
      </c>
      <c r="H32" s="80">
        <v>26.14</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t="s">
        <v>115</v>
      </c>
      <c r="AE32" s="80">
        <v>8.8000000000000007</v>
      </c>
      <c r="AF32" s="80">
        <v>7.59</v>
      </c>
      <c r="AG32" s="80">
        <v>11.5</v>
      </c>
      <c r="AH32" s="80">
        <v>22</v>
      </c>
      <c r="AI32" s="80">
        <v>30</v>
      </c>
      <c r="AJ32" s="80" t="s">
        <v>115</v>
      </c>
      <c r="AK32" s="80" t="s">
        <v>115</v>
      </c>
      <c r="AL32" s="80" t="s">
        <v>115</v>
      </c>
      <c r="AM32" s="80">
        <v>0.9</v>
      </c>
      <c r="AN32" s="80" t="s">
        <v>115</v>
      </c>
      <c r="AO32" s="80">
        <v>12.4</v>
      </c>
      <c r="AP32" s="80" t="s">
        <v>115</v>
      </c>
      <c r="AQ32" s="80" t="s">
        <v>115</v>
      </c>
      <c r="AR32" s="80" t="s">
        <v>115</v>
      </c>
    </row>
    <row r="33" spans="2:44" x14ac:dyDescent="0.3">
      <c r="B33" s="80">
        <v>40461</v>
      </c>
      <c r="C33" s="181">
        <v>41913</v>
      </c>
      <c r="D33" s="80">
        <v>417</v>
      </c>
      <c r="E33" s="80">
        <v>256</v>
      </c>
      <c r="F33" s="80">
        <v>62</v>
      </c>
      <c r="G33" s="80" t="s">
        <v>115</v>
      </c>
      <c r="H33" s="80" t="s">
        <v>115</v>
      </c>
      <c r="I33" s="80" t="s">
        <v>115</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115</v>
      </c>
      <c r="AD33" s="80" t="s">
        <v>115</v>
      </c>
      <c r="AE33" s="80">
        <v>8.6</v>
      </c>
      <c r="AF33" s="80">
        <v>7.58</v>
      </c>
      <c r="AG33" s="80">
        <v>17.3</v>
      </c>
      <c r="AH33" s="80">
        <v>900</v>
      </c>
      <c r="AI33" s="80">
        <v>16000</v>
      </c>
      <c r="AJ33" s="80" t="s">
        <v>115</v>
      </c>
      <c r="AK33" s="80" t="s">
        <v>115</v>
      </c>
      <c r="AL33" s="80" t="s">
        <v>115</v>
      </c>
      <c r="AM33" s="80">
        <v>0.4</v>
      </c>
      <c r="AN33" s="80" t="s">
        <v>115</v>
      </c>
      <c r="AO33" s="80">
        <v>7.04</v>
      </c>
      <c r="AP33" s="80" t="s">
        <v>115</v>
      </c>
      <c r="AQ33" s="80" t="s">
        <v>115</v>
      </c>
      <c r="AR33" s="80" t="s">
        <v>115</v>
      </c>
    </row>
    <row r="34" spans="2:44" x14ac:dyDescent="0.3">
      <c r="B34" s="202" t="s">
        <v>53</v>
      </c>
      <c r="C34" s="265">
        <v>41990</v>
      </c>
      <c r="D34" s="202" t="s">
        <v>115</v>
      </c>
      <c r="E34" s="202" t="s">
        <v>115</v>
      </c>
      <c r="F34" s="202" t="s">
        <v>115</v>
      </c>
      <c r="G34" s="202" t="s">
        <v>115</v>
      </c>
      <c r="H34" s="202" t="s">
        <v>115</v>
      </c>
      <c r="I34" s="202" t="s">
        <v>115</v>
      </c>
      <c r="J34" s="202" t="s">
        <v>115</v>
      </c>
      <c r="K34" s="202" t="s">
        <v>115</v>
      </c>
      <c r="L34" s="202" t="s">
        <v>115</v>
      </c>
      <c r="M34" s="202" t="s">
        <v>115</v>
      </c>
      <c r="N34" s="202" t="s">
        <v>115</v>
      </c>
      <c r="O34" s="202" t="s">
        <v>115</v>
      </c>
      <c r="P34" s="202" t="s">
        <v>115</v>
      </c>
      <c r="Q34" s="202" t="s">
        <v>115</v>
      </c>
      <c r="R34" s="202" t="s">
        <v>115</v>
      </c>
      <c r="S34" s="202" t="s">
        <v>115</v>
      </c>
      <c r="T34" s="202" t="s">
        <v>115</v>
      </c>
      <c r="U34" s="202" t="s">
        <v>115</v>
      </c>
      <c r="V34" s="202" t="s">
        <v>115</v>
      </c>
      <c r="W34" s="202" t="s">
        <v>115</v>
      </c>
      <c r="X34" s="202" t="s">
        <v>115</v>
      </c>
      <c r="Y34" s="202" t="s">
        <v>115</v>
      </c>
      <c r="Z34" s="202" t="s">
        <v>115</v>
      </c>
      <c r="AA34" s="202" t="s">
        <v>115</v>
      </c>
      <c r="AB34" s="202" t="s">
        <v>115</v>
      </c>
      <c r="AC34" s="202" t="s">
        <v>115</v>
      </c>
      <c r="AD34" s="202" t="s">
        <v>115</v>
      </c>
      <c r="AE34" s="202" t="s">
        <v>115</v>
      </c>
      <c r="AF34" s="202" t="s">
        <v>115</v>
      </c>
      <c r="AG34" s="202" t="s">
        <v>115</v>
      </c>
      <c r="AH34" s="202" t="s">
        <v>115</v>
      </c>
      <c r="AI34" s="202" t="s">
        <v>115</v>
      </c>
      <c r="AJ34" s="202" t="s">
        <v>115</v>
      </c>
      <c r="AK34" s="202" t="s">
        <v>115</v>
      </c>
      <c r="AL34" s="202" t="s">
        <v>115</v>
      </c>
      <c r="AM34" s="202" t="s">
        <v>115</v>
      </c>
      <c r="AN34" s="202" t="s">
        <v>115</v>
      </c>
      <c r="AO34" s="202" t="s">
        <v>115</v>
      </c>
      <c r="AP34" s="202" t="s">
        <v>115</v>
      </c>
      <c r="AQ34" s="80" t="s">
        <v>115</v>
      </c>
      <c r="AR34" s="80" t="s">
        <v>115</v>
      </c>
    </row>
  </sheetData>
  <sheetProtection algorithmName="SHA-512" hashValue="ojIyFVqMIDHJmNwzqfU3JAspN+engqK5U/ROEwl382A94hvKlL23z42MddiR+jbRLt8DQK+cJ+YEFkXMvKtmGQ==" saltValue="ifKT9t8IvroywomhbykJcw==" spinCount="100000" sheet="1" objects="1" scenarios="1"/>
  <mergeCells count="2">
    <mergeCell ref="B1:B2"/>
    <mergeCell ref="C1: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9"/>
  <dimension ref="B1:AR34"/>
  <sheetViews>
    <sheetView topLeftCell="G1" zoomScale="85" zoomScaleNormal="85" workbookViewId="0">
      <selection activeCell="AQ1" sqref="AQ1:AR33"/>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80">
        <v>8819</v>
      </c>
      <c r="C3" s="191">
        <v>39155</v>
      </c>
      <c r="D3" s="80">
        <v>146</v>
      </c>
      <c r="E3" s="80">
        <v>95</v>
      </c>
      <c r="F3" s="80">
        <v>5.2</v>
      </c>
      <c r="G3" s="80" t="s">
        <v>116</v>
      </c>
      <c r="H3" s="80" t="s">
        <v>194</v>
      </c>
      <c r="I3" s="80">
        <v>14</v>
      </c>
      <c r="J3" s="80" t="s">
        <v>119</v>
      </c>
      <c r="K3" s="80" t="s">
        <v>116</v>
      </c>
      <c r="L3" s="80" t="s">
        <v>116</v>
      </c>
      <c r="M3" s="80">
        <v>0.24</v>
      </c>
      <c r="N3" s="80" t="s">
        <v>122</v>
      </c>
      <c r="O3" s="80">
        <v>0.02</v>
      </c>
      <c r="P3" s="80" t="s">
        <v>120</v>
      </c>
      <c r="Q3" s="80">
        <v>0.11</v>
      </c>
      <c r="R3" s="80" t="s">
        <v>188</v>
      </c>
      <c r="S3" s="80" t="s">
        <v>193</v>
      </c>
      <c r="T3" s="80" t="s">
        <v>193</v>
      </c>
      <c r="U3" s="80" t="s">
        <v>121</v>
      </c>
      <c r="V3" s="80" t="s">
        <v>121</v>
      </c>
      <c r="W3" s="80" t="s">
        <v>190</v>
      </c>
      <c r="X3" s="80" t="s">
        <v>190</v>
      </c>
      <c r="Y3" s="80" t="s">
        <v>115</v>
      </c>
      <c r="Z3" s="80" t="s">
        <v>188</v>
      </c>
      <c r="AA3" s="80" t="s">
        <v>188</v>
      </c>
      <c r="AB3" s="80" t="s">
        <v>115</v>
      </c>
      <c r="AC3" s="80" t="s">
        <v>190</v>
      </c>
      <c r="AD3" s="80" t="s">
        <v>118</v>
      </c>
      <c r="AE3" s="80">
        <v>7.8</v>
      </c>
      <c r="AF3" s="80">
        <v>7.6</v>
      </c>
      <c r="AG3" s="80">
        <v>17</v>
      </c>
      <c r="AH3" s="80">
        <v>170</v>
      </c>
      <c r="AI3" s="80">
        <v>800</v>
      </c>
      <c r="AJ3" s="80" t="s">
        <v>115</v>
      </c>
      <c r="AK3" s="80" t="s">
        <v>117</v>
      </c>
      <c r="AL3" s="80" t="s">
        <v>115</v>
      </c>
      <c r="AM3" s="80" t="s">
        <v>115</v>
      </c>
      <c r="AN3" s="80" t="s">
        <v>115</v>
      </c>
      <c r="AO3" s="80" t="s">
        <v>115</v>
      </c>
      <c r="AP3" s="80" t="s">
        <v>115</v>
      </c>
      <c r="AQ3" s="80" t="s">
        <v>115</v>
      </c>
      <c r="AR3" s="80" t="s">
        <v>115</v>
      </c>
    </row>
    <row r="4" spans="2:44" x14ac:dyDescent="0.3">
      <c r="B4" s="80">
        <v>18633</v>
      </c>
      <c r="C4" s="191">
        <v>39244</v>
      </c>
      <c r="D4" s="80">
        <v>114</v>
      </c>
      <c r="E4" s="80">
        <v>91</v>
      </c>
      <c r="F4" s="80" t="s">
        <v>119</v>
      </c>
      <c r="G4" s="80">
        <v>0.06</v>
      </c>
      <c r="H4" s="80" t="s">
        <v>194</v>
      </c>
      <c r="I4" s="80">
        <v>77.8</v>
      </c>
      <c r="J4" s="80" t="s">
        <v>119</v>
      </c>
      <c r="K4" s="80" t="s">
        <v>116</v>
      </c>
      <c r="L4" s="80" t="s">
        <v>116</v>
      </c>
      <c r="M4" s="80">
        <v>0.13</v>
      </c>
      <c r="N4" s="80" t="s">
        <v>117</v>
      </c>
      <c r="O4" s="80" t="s">
        <v>120</v>
      </c>
      <c r="P4" s="80" t="s">
        <v>120</v>
      </c>
      <c r="Q4" s="80">
        <v>0.12</v>
      </c>
      <c r="R4" s="80" t="s">
        <v>190</v>
      </c>
      <c r="S4" s="80" t="s">
        <v>193</v>
      </c>
      <c r="T4" s="80" t="s">
        <v>193</v>
      </c>
      <c r="U4" s="80" t="s">
        <v>121</v>
      </c>
      <c r="V4" s="80" t="s">
        <v>121</v>
      </c>
      <c r="W4" s="80" t="s">
        <v>190</v>
      </c>
      <c r="X4" s="80" t="s">
        <v>190</v>
      </c>
      <c r="Y4" s="80" t="s">
        <v>115</v>
      </c>
      <c r="Z4" s="80" t="s">
        <v>188</v>
      </c>
      <c r="AA4" s="80" t="s">
        <v>365</v>
      </c>
      <c r="AB4" s="80" t="s">
        <v>115</v>
      </c>
      <c r="AC4" s="80" t="s">
        <v>190</v>
      </c>
      <c r="AD4" s="80" t="s">
        <v>118</v>
      </c>
      <c r="AE4" s="80">
        <v>10.4</v>
      </c>
      <c r="AF4" s="80">
        <v>8</v>
      </c>
      <c r="AG4" s="80">
        <v>5.5</v>
      </c>
      <c r="AH4" s="80">
        <v>50</v>
      </c>
      <c r="AI4" s="80">
        <v>170</v>
      </c>
      <c r="AJ4" s="80" t="s">
        <v>115</v>
      </c>
      <c r="AK4" s="80" t="s">
        <v>117</v>
      </c>
      <c r="AL4" s="80" t="s">
        <v>115</v>
      </c>
      <c r="AM4" s="80" t="s">
        <v>115</v>
      </c>
      <c r="AN4" s="80" t="s">
        <v>115</v>
      </c>
      <c r="AO4" s="80" t="s">
        <v>115</v>
      </c>
      <c r="AP4" s="80" t="s">
        <v>115</v>
      </c>
      <c r="AQ4" s="80" t="s">
        <v>115</v>
      </c>
      <c r="AR4" s="80" t="s">
        <v>115</v>
      </c>
    </row>
    <row r="5" spans="2:44" x14ac:dyDescent="0.3">
      <c r="B5" s="80">
        <v>27108</v>
      </c>
      <c r="C5" s="191">
        <v>39329</v>
      </c>
      <c r="D5" s="80">
        <v>68.599999999999994</v>
      </c>
      <c r="E5" s="80">
        <v>61</v>
      </c>
      <c r="F5" s="80" t="s">
        <v>119</v>
      </c>
      <c r="G5" s="80">
        <v>7.0000000000000007E-2</v>
      </c>
      <c r="H5" s="80">
        <v>3.3</v>
      </c>
      <c r="I5" s="80">
        <v>52.7</v>
      </c>
      <c r="J5" s="80">
        <v>34.4</v>
      </c>
      <c r="K5" s="80" t="s">
        <v>116</v>
      </c>
      <c r="L5" s="80" t="s">
        <v>116</v>
      </c>
      <c r="M5" s="80">
        <v>0.24</v>
      </c>
      <c r="N5" s="80" t="s">
        <v>117</v>
      </c>
      <c r="O5" s="80" t="s">
        <v>120</v>
      </c>
      <c r="P5" s="80" t="s">
        <v>120</v>
      </c>
      <c r="Q5" s="80">
        <v>0.32</v>
      </c>
      <c r="R5" s="80" t="s">
        <v>188</v>
      </c>
      <c r="S5" s="80" t="s">
        <v>193</v>
      </c>
      <c r="T5" s="80" t="s">
        <v>193</v>
      </c>
      <c r="U5" s="80" t="s">
        <v>121</v>
      </c>
      <c r="V5" s="80" t="s">
        <v>121</v>
      </c>
      <c r="W5" s="80" t="s">
        <v>190</v>
      </c>
      <c r="X5" s="80" t="s">
        <v>190</v>
      </c>
      <c r="Y5" s="80" t="s">
        <v>115</v>
      </c>
      <c r="Z5" s="80" t="s">
        <v>188</v>
      </c>
      <c r="AA5" s="80" t="s">
        <v>188</v>
      </c>
      <c r="AB5" s="80" t="s">
        <v>115</v>
      </c>
      <c r="AC5" s="80" t="s">
        <v>190</v>
      </c>
      <c r="AD5" s="80">
        <v>3.5</v>
      </c>
      <c r="AE5" s="80">
        <v>6.6</v>
      </c>
      <c r="AF5" s="80">
        <v>6.5</v>
      </c>
      <c r="AG5" s="80">
        <v>8.1</v>
      </c>
      <c r="AH5" s="80">
        <v>300</v>
      </c>
      <c r="AI5" s="80">
        <v>500</v>
      </c>
      <c r="AJ5" s="80" t="s">
        <v>115</v>
      </c>
      <c r="AK5" s="80" t="s">
        <v>117</v>
      </c>
      <c r="AL5" s="80" t="s">
        <v>115</v>
      </c>
      <c r="AM5" s="80" t="s">
        <v>115</v>
      </c>
      <c r="AN5" s="80" t="s">
        <v>115</v>
      </c>
      <c r="AO5" s="80" t="s">
        <v>115</v>
      </c>
      <c r="AP5" s="80" t="s">
        <v>115</v>
      </c>
      <c r="AQ5" s="80" t="s">
        <v>115</v>
      </c>
      <c r="AR5" s="80" t="s">
        <v>115</v>
      </c>
    </row>
    <row r="6" spans="2:44" x14ac:dyDescent="0.3">
      <c r="B6" s="80">
        <v>36676</v>
      </c>
      <c r="C6" s="191">
        <v>39426</v>
      </c>
      <c r="D6" s="80">
        <v>79</v>
      </c>
      <c r="E6" s="80">
        <v>43.8</v>
      </c>
      <c r="F6" s="80">
        <v>8.1</v>
      </c>
      <c r="G6" s="80">
        <v>0.19</v>
      </c>
      <c r="H6" s="80">
        <v>4.13</v>
      </c>
      <c r="I6" s="80">
        <v>11.9</v>
      </c>
      <c r="J6" s="80">
        <v>6</v>
      </c>
      <c r="K6" s="80">
        <v>0.04</v>
      </c>
      <c r="L6" s="80" t="s">
        <v>116</v>
      </c>
      <c r="M6" s="80">
        <v>0.17</v>
      </c>
      <c r="N6" s="80">
        <v>0.06</v>
      </c>
      <c r="O6" s="80">
        <v>0.02</v>
      </c>
      <c r="P6" s="80" t="s">
        <v>120</v>
      </c>
      <c r="Q6" s="80">
        <v>0.28000000000000003</v>
      </c>
      <c r="R6" s="80" t="s">
        <v>188</v>
      </c>
      <c r="S6" s="80" t="s">
        <v>193</v>
      </c>
      <c r="T6" s="80" t="s">
        <v>193</v>
      </c>
      <c r="U6" s="80" t="s">
        <v>121</v>
      </c>
      <c r="V6" s="80" t="s">
        <v>121</v>
      </c>
      <c r="W6" s="80" t="s">
        <v>190</v>
      </c>
      <c r="X6" s="80" t="s">
        <v>190</v>
      </c>
      <c r="Y6" s="80" t="s">
        <v>115</v>
      </c>
      <c r="Z6" s="80" t="s">
        <v>188</v>
      </c>
      <c r="AA6" s="80" t="s">
        <v>188</v>
      </c>
      <c r="AB6" s="80" t="s">
        <v>115</v>
      </c>
      <c r="AC6" s="80" t="s">
        <v>190</v>
      </c>
      <c r="AD6" s="80" t="s">
        <v>118</v>
      </c>
      <c r="AE6" s="80">
        <v>9.1999999999999993</v>
      </c>
      <c r="AF6" s="80">
        <v>7.7</v>
      </c>
      <c r="AG6" s="80">
        <v>14</v>
      </c>
      <c r="AH6" s="80">
        <v>800</v>
      </c>
      <c r="AI6" s="80">
        <v>1700</v>
      </c>
      <c r="AJ6" s="80" t="s">
        <v>115</v>
      </c>
      <c r="AK6" s="80" t="s">
        <v>117</v>
      </c>
      <c r="AL6" s="80" t="s">
        <v>115</v>
      </c>
      <c r="AM6" s="80" t="s">
        <v>115</v>
      </c>
      <c r="AN6" s="80" t="s">
        <v>115</v>
      </c>
      <c r="AO6" s="80" t="s">
        <v>115</v>
      </c>
      <c r="AP6" s="80" t="s">
        <v>115</v>
      </c>
      <c r="AQ6" s="80" t="s">
        <v>115</v>
      </c>
      <c r="AR6" s="80" t="s">
        <v>115</v>
      </c>
    </row>
    <row r="7" spans="2:44" x14ac:dyDescent="0.3">
      <c r="B7" s="80">
        <v>7410</v>
      </c>
      <c r="C7" s="191" t="s">
        <v>172</v>
      </c>
      <c r="D7" s="80">
        <v>134</v>
      </c>
      <c r="E7" s="80">
        <v>95</v>
      </c>
      <c r="F7" s="83">
        <v>12.4</v>
      </c>
      <c r="G7" s="80">
        <v>0.12</v>
      </c>
      <c r="H7" s="84">
        <v>5.33</v>
      </c>
      <c r="I7" s="80">
        <v>13</v>
      </c>
      <c r="J7" s="80" t="s">
        <v>119</v>
      </c>
      <c r="K7" s="80" t="s">
        <v>116</v>
      </c>
      <c r="L7" s="80" t="s">
        <v>116</v>
      </c>
      <c r="M7" s="80">
        <v>0.36</v>
      </c>
      <c r="N7" s="80" t="s">
        <v>117</v>
      </c>
      <c r="O7" s="80">
        <v>0.12</v>
      </c>
      <c r="P7" s="80">
        <v>0.03</v>
      </c>
      <c r="Q7" s="80">
        <v>0.35</v>
      </c>
      <c r="R7" s="80" t="s">
        <v>187</v>
      </c>
      <c r="S7" s="80" t="s">
        <v>193</v>
      </c>
      <c r="T7" s="80" t="s">
        <v>193</v>
      </c>
      <c r="U7" s="80" t="s">
        <v>121</v>
      </c>
      <c r="V7" s="80" t="s">
        <v>121</v>
      </c>
      <c r="W7" s="80" t="s">
        <v>117</v>
      </c>
      <c r="X7" s="80" t="s">
        <v>117</v>
      </c>
      <c r="Y7" s="80">
        <v>0.31</v>
      </c>
      <c r="Z7" s="80" t="s">
        <v>188</v>
      </c>
      <c r="AA7" s="80" t="s">
        <v>188</v>
      </c>
      <c r="AB7" s="80" t="s">
        <v>117</v>
      </c>
      <c r="AC7" s="80" t="s">
        <v>186</v>
      </c>
      <c r="AD7" s="80" t="s">
        <v>118</v>
      </c>
      <c r="AE7" s="80">
        <v>8.1999999999999993</v>
      </c>
      <c r="AF7" s="80">
        <v>7.6</v>
      </c>
      <c r="AG7" s="80">
        <v>15.1</v>
      </c>
      <c r="AH7" s="80">
        <v>170</v>
      </c>
      <c r="AI7" s="80">
        <v>1300</v>
      </c>
      <c r="AJ7" s="80" t="s">
        <v>115</v>
      </c>
      <c r="AK7" s="80" t="s">
        <v>117</v>
      </c>
      <c r="AL7" s="80" t="s">
        <v>115</v>
      </c>
      <c r="AM7" s="80" t="s">
        <v>115</v>
      </c>
      <c r="AN7" s="80" t="s">
        <v>115</v>
      </c>
      <c r="AO7" s="80" t="s">
        <v>115</v>
      </c>
      <c r="AP7" s="80" t="s">
        <v>115</v>
      </c>
      <c r="AQ7" s="80" t="s">
        <v>115</v>
      </c>
      <c r="AR7" s="80" t="s">
        <v>115</v>
      </c>
    </row>
    <row r="8" spans="2:44" x14ac:dyDescent="0.3">
      <c r="B8" s="80">
        <v>16187</v>
      </c>
      <c r="C8" s="191" t="s">
        <v>173</v>
      </c>
      <c r="D8" s="80" t="s">
        <v>115</v>
      </c>
      <c r="E8" s="80">
        <v>91</v>
      </c>
      <c r="F8" s="83">
        <v>35</v>
      </c>
      <c r="G8" s="80">
        <v>0.04</v>
      </c>
      <c r="H8" s="84">
        <v>2.72</v>
      </c>
      <c r="I8" s="80">
        <v>4</v>
      </c>
      <c r="J8" s="80" t="s">
        <v>119</v>
      </c>
      <c r="K8" s="80" t="s">
        <v>116</v>
      </c>
      <c r="L8" s="80" t="s">
        <v>116</v>
      </c>
      <c r="M8" s="80">
        <v>1.75</v>
      </c>
      <c r="N8" s="80" t="s">
        <v>117</v>
      </c>
      <c r="O8" s="80">
        <v>0.05</v>
      </c>
      <c r="P8" s="80" t="s">
        <v>120</v>
      </c>
      <c r="Q8" s="84">
        <v>2.4</v>
      </c>
      <c r="R8" s="84">
        <v>2.2999999999999998</v>
      </c>
      <c r="S8" s="80" t="s">
        <v>193</v>
      </c>
      <c r="T8" s="80" t="s">
        <v>193</v>
      </c>
      <c r="U8" s="80" t="s">
        <v>121</v>
      </c>
      <c r="V8" s="80" t="s">
        <v>121</v>
      </c>
      <c r="W8" s="80" t="s">
        <v>117</v>
      </c>
      <c r="X8" s="80" t="s">
        <v>117</v>
      </c>
      <c r="Y8" s="80">
        <v>0.34</v>
      </c>
      <c r="Z8" s="80" t="s">
        <v>188</v>
      </c>
      <c r="AA8" s="80" t="s">
        <v>188</v>
      </c>
      <c r="AB8" s="80" t="s">
        <v>115</v>
      </c>
      <c r="AC8" s="80" t="s">
        <v>190</v>
      </c>
      <c r="AD8" s="80">
        <v>4.3</v>
      </c>
      <c r="AE8" s="80">
        <v>12.2</v>
      </c>
      <c r="AF8" s="80">
        <v>7.2</v>
      </c>
      <c r="AG8" s="83">
        <v>6</v>
      </c>
      <c r="AH8" s="80">
        <v>17</v>
      </c>
      <c r="AI8" s="80">
        <v>220</v>
      </c>
      <c r="AJ8" s="80" t="s">
        <v>115</v>
      </c>
      <c r="AK8" s="80" t="s">
        <v>117</v>
      </c>
      <c r="AL8" s="80" t="s">
        <v>115</v>
      </c>
      <c r="AM8" s="80" t="s">
        <v>115</v>
      </c>
      <c r="AN8" s="80" t="s">
        <v>115</v>
      </c>
      <c r="AO8" s="80" t="s">
        <v>115</v>
      </c>
      <c r="AP8" s="80" t="s">
        <v>115</v>
      </c>
      <c r="AQ8" s="80" t="s">
        <v>115</v>
      </c>
      <c r="AR8" s="80" t="s">
        <v>115</v>
      </c>
    </row>
    <row r="9" spans="2:44" x14ac:dyDescent="0.3">
      <c r="B9" s="80">
        <v>24696</v>
      </c>
      <c r="C9" s="191">
        <v>39699</v>
      </c>
      <c r="D9" s="80">
        <v>82</v>
      </c>
      <c r="E9" s="80">
        <v>88</v>
      </c>
      <c r="F9" s="83">
        <v>58</v>
      </c>
      <c r="G9" s="80">
        <v>0.12</v>
      </c>
      <c r="H9" s="84" t="s">
        <v>194</v>
      </c>
      <c r="I9" s="80">
        <v>1</v>
      </c>
      <c r="J9" s="80" t="s">
        <v>119</v>
      </c>
      <c r="K9" s="80" t="s">
        <v>116</v>
      </c>
      <c r="L9" s="80" t="s">
        <v>116</v>
      </c>
      <c r="M9" s="80">
        <v>2.36</v>
      </c>
      <c r="N9" s="80">
        <v>0.11</v>
      </c>
      <c r="O9" s="84">
        <v>7.0000000000000007E-2</v>
      </c>
      <c r="P9" s="80" t="s">
        <v>120</v>
      </c>
      <c r="Q9" s="80">
        <v>4.22</v>
      </c>
      <c r="R9" s="80" t="s">
        <v>187</v>
      </c>
      <c r="S9" s="80" t="s">
        <v>193</v>
      </c>
      <c r="T9" s="80" t="s">
        <v>193</v>
      </c>
      <c r="U9" s="80" t="s">
        <v>121</v>
      </c>
      <c r="V9" s="80" t="s">
        <v>121</v>
      </c>
      <c r="W9" s="80" t="s">
        <v>117</v>
      </c>
      <c r="X9" s="80" t="s">
        <v>117</v>
      </c>
      <c r="Y9" s="80">
        <v>0.56999999999999995</v>
      </c>
      <c r="Z9" s="80" t="s">
        <v>188</v>
      </c>
      <c r="AA9" s="80" t="s">
        <v>188</v>
      </c>
      <c r="AB9" s="80" t="s">
        <v>117</v>
      </c>
      <c r="AC9" s="80" t="s">
        <v>190</v>
      </c>
      <c r="AD9" s="80" t="s">
        <v>118</v>
      </c>
      <c r="AE9" s="80">
        <v>10.6</v>
      </c>
      <c r="AF9" s="83">
        <v>7.7</v>
      </c>
      <c r="AG9" s="86">
        <v>10</v>
      </c>
      <c r="AH9" s="87">
        <v>50</v>
      </c>
      <c r="AI9" s="87">
        <v>140</v>
      </c>
      <c r="AJ9" s="83">
        <v>8.1</v>
      </c>
      <c r="AK9" s="80" t="s">
        <v>115</v>
      </c>
      <c r="AL9" s="80" t="s">
        <v>115</v>
      </c>
      <c r="AM9" s="80" t="s">
        <v>115</v>
      </c>
      <c r="AN9" s="80" t="s">
        <v>115</v>
      </c>
      <c r="AO9" s="80" t="s">
        <v>115</v>
      </c>
      <c r="AP9" s="80" t="s">
        <v>115</v>
      </c>
      <c r="AQ9" s="80" t="s">
        <v>115</v>
      </c>
      <c r="AR9" s="80" t="s">
        <v>115</v>
      </c>
    </row>
    <row r="10" spans="2:44" x14ac:dyDescent="0.3">
      <c r="B10" s="81">
        <v>33619</v>
      </c>
      <c r="C10" s="191">
        <v>39791</v>
      </c>
      <c r="D10" s="83">
        <v>68.3</v>
      </c>
      <c r="E10" s="80">
        <v>50</v>
      </c>
      <c r="F10" s="83">
        <v>7.9</v>
      </c>
      <c r="G10" s="80">
        <v>0.3</v>
      </c>
      <c r="H10" s="88">
        <v>2.91</v>
      </c>
      <c r="I10" s="80">
        <v>14</v>
      </c>
      <c r="J10" s="80" t="s">
        <v>119</v>
      </c>
      <c r="K10" s="80" t="s">
        <v>116</v>
      </c>
      <c r="L10" s="80" t="s">
        <v>116</v>
      </c>
      <c r="M10" s="82">
        <v>0.41</v>
      </c>
      <c r="N10" s="80">
        <v>0.06</v>
      </c>
      <c r="O10" s="80" t="s">
        <v>120</v>
      </c>
      <c r="P10" s="80" t="s">
        <v>120</v>
      </c>
      <c r="Q10" s="80" t="s">
        <v>115</v>
      </c>
      <c r="R10" s="80" t="s">
        <v>187</v>
      </c>
      <c r="S10" s="80" t="s">
        <v>193</v>
      </c>
      <c r="T10" s="80" t="s">
        <v>193</v>
      </c>
      <c r="U10" s="80" t="s">
        <v>121</v>
      </c>
      <c r="V10" s="80" t="s">
        <v>121</v>
      </c>
      <c r="W10" s="80" t="s">
        <v>117</v>
      </c>
      <c r="X10" s="80" t="s">
        <v>117</v>
      </c>
      <c r="Y10" s="80">
        <v>0</v>
      </c>
      <c r="Z10" s="80" t="s">
        <v>188</v>
      </c>
      <c r="AA10" s="80" t="s">
        <v>188</v>
      </c>
      <c r="AB10" s="80">
        <v>0.06</v>
      </c>
      <c r="AC10" s="80" t="s">
        <v>186</v>
      </c>
      <c r="AD10" s="80" t="s">
        <v>118</v>
      </c>
      <c r="AE10" s="82">
        <v>8.5</v>
      </c>
      <c r="AF10" s="82">
        <v>7.6</v>
      </c>
      <c r="AG10" s="80">
        <v>12</v>
      </c>
      <c r="AH10" s="96">
        <v>230</v>
      </c>
      <c r="AI10" s="96">
        <v>230</v>
      </c>
      <c r="AJ10" s="80">
        <v>12.3</v>
      </c>
      <c r="AK10" s="80" t="s">
        <v>117</v>
      </c>
      <c r="AL10" s="81" t="s">
        <v>119</v>
      </c>
      <c r="AM10" s="80" t="s">
        <v>115</v>
      </c>
      <c r="AN10" s="80" t="s">
        <v>115</v>
      </c>
      <c r="AO10" s="80" t="s">
        <v>115</v>
      </c>
      <c r="AP10" s="80" t="s">
        <v>115</v>
      </c>
      <c r="AQ10" s="80" t="s">
        <v>115</v>
      </c>
      <c r="AR10" s="80" t="s">
        <v>115</v>
      </c>
    </row>
    <row r="11" spans="2:44" x14ac:dyDescent="0.3">
      <c r="B11" s="89">
        <v>7572</v>
      </c>
      <c r="C11" s="191">
        <v>39890</v>
      </c>
      <c r="D11" s="80">
        <v>167</v>
      </c>
      <c r="E11" s="80">
        <v>64</v>
      </c>
      <c r="F11" s="80">
        <v>5.6</v>
      </c>
      <c r="G11" s="80">
        <v>0.14000000000000001</v>
      </c>
      <c r="H11" s="80">
        <v>2.68</v>
      </c>
      <c r="I11" s="80">
        <v>23</v>
      </c>
      <c r="J11" s="80" t="s">
        <v>119</v>
      </c>
      <c r="K11" s="80" t="s">
        <v>116</v>
      </c>
      <c r="L11" s="80" t="s">
        <v>116</v>
      </c>
      <c r="M11" s="80">
        <v>0.22</v>
      </c>
      <c r="N11" s="80" t="s">
        <v>117</v>
      </c>
      <c r="O11" s="80">
        <v>0.03</v>
      </c>
      <c r="P11" s="80" t="s">
        <v>120</v>
      </c>
      <c r="Q11" s="80">
        <v>0.18</v>
      </c>
      <c r="R11" s="80" t="s">
        <v>187</v>
      </c>
      <c r="S11" s="80" t="s">
        <v>193</v>
      </c>
      <c r="T11" s="80" t="s">
        <v>193</v>
      </c>
      <c r="U11" s="80" t="s">
        <v>121</v>
      </c>
      <c r="V11" s="80" t="s">
        <v>121</v>
      </c>
      <c r="W11" s="80" t="s">
        <v>117</v>
      </c>
      <c r="X11" s="80" t="s">
        <v>117</v>
      </c>
      <c r="Y11" s="80">
        <v>0.49</v>
      </c>
      <c r="Z11" s="80" t="s">
        <v>188</v>
      </c>
      <c r="AA11" s="80" t="s">
        <v>188</v>
      </c>
      <c r="AB11" s="80" t="s">
        <v>117</v>
      </c>
      <c r="AC11" s="80" t="s">
        <v>186</v>
      </c>
      <c r="AD11" s="80" t="s">
        <v>118</v>
      </c>
      <c r="AE11" s="80">
        <v>9</v>
      </c>
      <c r="AF11" s="80">
        <v>7.5</v>
      </c>
      <c r="AG11" s="80">
        <v>9</v>
      </c>
      <c r="AH11" s="87">
        <v>500</v>
      </c>
      <c r="AI11" s="87">
        <v>5000</v>
      </c>
      <c r="AJ11" s="80">
        <v>16.3</v>
      </c>
      <c r="AK11" s="80" t="s">
        <v>115</v>
      </c>
      <c r="AL11" s="80" t="s">
        <v>115</v>
      </c>
      <c r="AM11" s="80" t="s">
        <v>115</v>
      </c>
      <c r="AN11" s="80" t="s">
        <v>115</v>
      </c>
      <c r="AO11" s="80" t="s">
        <v>115</v>
      </c>
      <c r="AP11" s="80" t="s">
        <v>115</v>
      </c>
      <c r="AQ11" s="80" t="s">
        <v>115</v>
      </c>
      <c r="AR11" s="80" t="s">
        <v>115</v>
      </c>
    </row>
    <row r="12" spans="2:44" x14ac:dyDescent="0.3">
      <c r="B12" s="80">
        <v>16256</v>
      </c>
      <c r="C12" s="191">
        <v>39979</v>
      </c>
      <c r="D12" s="80">
        <v>141</v>
      </c>
      <c r="E12" s="80">
        <v>100</v>
      </c>
      <c r="F12" s="80">
        <v>16.399999999999999</v>
      </c>
      <c r="G12" s="80">
        <v>0.28999999999999998</v>
      </c>
      <c r="H12" s="80">
        <v>2.79</v>
      </c>
      <c r="I12" s="80">
        <v>12</v>
      </c>
      <c r="J12" s="80" t="s">
        <v>119</v>
      </c>
      <c r="K12" s="80" t="s">
        <v>116</v>
      </c>
      <c r="L12" s="80" t="s">
        <v>116</v>
      </c>
      <c r="M12" s="80">
        <v>0.57999999999999996</v>
      </c>
      <c r="N12" s="80" t="s">
        <v>117</v>
      </c>
      <c r="O12" s="80">
        <v>0.03</v>
      </c>
      <c r="P12" s="80" t="s">
        <v>120</v>
      </c>
      <c r="Q12" s="80">
        <v>0.64</v>
      </c>
      <c r="R12" s="80" t="s">
        <v>187</v>
      </c>
      <c r="S12" s="80" t="s">
        <v>193</v>
      </c>
      <c r="T12" s="80" t="s">
        <v>193</v>
      </c>
      <c r="U12" s="80" t="s">
        <v>121</v>
      </c>
      <c r="V12" s="80" t="s">
        <v>121</v>
      </c>
      <c r="W12" s="80" t="s">
        <v>117</v>
      </c>
      <c r="X12" s="80" t="s">
        <v>117</v>
      </c>
      <c r="Y12" s="80">
        <v>0.35</v>
      </c>
      <c r="Z12" s="80" t="s">
        <v>188</v>
      </c>
      <c r="AA12" s="80" t="s">
        <v>188</v>
      </c>
      <c r="AB12" s="80" t="s">
        <v>117</v>
      </c>
      <c r="AC12" s="80">
        <v>2.4E-2</v>
      </c>
      <c r="AD12" s="80" t="s">
        <v>118</v>
      </c>
      <c r="AE12" s="80">
        <v>10</v>
      </c>
      <c r="AF12" s="80">
        <v>7.8</v>
      </c>
      <c r="AG12" s="80" t="s">
        <v>115</v>
      </c>
      <c r="AH12" s="87">
        <v>110</v>
      </c>
      <c r="AI12" s="87">
        <v>1400</v>
      </c>
      <c r="AJ12" s="80" t="s">
        <v>115</v>
      </c>
      <c r="AK12" s="80" t="s">
        <v>115</v>
      </c>
      <c r="AL12" s="80" t="s">
        <v>115</v>
      </c>
      <c r="AM12" s="80" t="s">
        <v>115</v>
      </c>
      <c r="AN12" s="80" t="s">
        <v>115</v>
      </c>
      <c r="AO12" s="80" t="s">
        <v>115</v>
      </c>
      <c r="AP12" s="80" t="s">
        <v>115</v>
      </c>
      <c r="AQ12" s="80" t="s">
        <v>115</v>
      </c>
      <c r="AR12" s="80" t="s">
        <v>115</v>
      </c>
    </row>
    <row r="13" spans="2:44" x14ac:dyDescent="0.3">
      <c r="B13" s="80">
        <v>24518</v>
      </c>
      <c r="C13" s="191">
        <v>40070</v>
      </c>
      <c r="D13" s="80">
        <v>75.7</v>
      </c>
      <c r="E13" s="80">
        <v>63</v>
      </c>
      <c r="F13" s="80">
        <v>19.8</v>
      </c>
      <c r="G13" s="80">
        <v>0.15</v>
      </c>
      <c r="H13" s="80" t="s">
        <v>194</v>
      </c>
      <c r="I13" s="80">
        <v>1</v>
      </c>
      <c r="J13" s="80" t="s">
        <v>119</v>
      </c>
      <c r="K13" s="80" t="s">
        <v>116</v>
      </c>
      <c r="L13" s="80" t="s">
        <v>116</v>
      </c>
      <c r="M13" s="80">
        <v>1.01</v>
      </c>
      <c r="N13" s="80" t="s">
        <v>117</v>
      </c>
      <c r="O13" s="80">
        <v>0.03</v>
      </c>
      <c r="P13" s="80" t="s">
        <v>120</v>
      </c>
      <c r="Q13" s="80">
        <v>1.1299999999999999</v>
      </c>
      <c r="R13" s="80" t="s">
        <v>187</v>
      </c>
      <c r="S13" s="80" t="s">
        <v>193</v>
      </c>
      <c r="T13" s="80" t="s">
        <v>193</v>
      </c>
      <c r="U13" s="80" t="s">
        <v>121</v>
      </c>
      <c r="V13" s="80" t="s">
        <v>121</v>
      </c>
      <c r="W13" s="80" t="s">
        <v>117</v>
      </c>
      <c r="X13" s="80" t="s">
        <v>117</v>
      </c>
      <c r="Y13" s="80">
        <v>0</v>
      </c>
      <c r="Z13" s="80" t="s">
        <v>188</v>
      </c>
      <c r="AA13" s="80" t="s">
        <v>188</v>
      </c>
      <c r="AB13" s="80" t="s">
        <v>117</v>
      </c>
      <c r="AC13" s="80" t="s">
        <v>186</v>
      </c>
      <c r="AD13" s="80" t="s">
        <v>118</v>
      </c>
      <c r="AE13" s="80">
        <v>10.1</v>
      </c>
      <c r="AF13" s="80">
        <v>7.9</v>
      </c>
      <c r="AG13" s="80">
        <v>17</v>
      </c>
      <c r="AH13" s="87">
        <v>50</v>
      </c>
      <c r="AI13" s="87">
        <v>1300</v>
      </c>
      <c r="AJ13" s="80" t="s">
        <v>115</v>
      </c>
      <c r="AK13" s="80" t="s">
        <v>115</v>
      </c>
      <c r="AL13" s="80" t="s">
        <v>115</v>
      </c>
      <c r="AM13" s="80" t="s">
        <v>115</v>
      </c>
      <c r="AN13" s="80" t="s">
        <v>115</v>
      </c>
      <c r="AO13" s="80" t="s">
        <v>115</v>
      </c>
      <c r="AP13" s="80" t="s">
        <v>115</v>
      </c>
      <c r="AQ13" s="80" t="s">
        <v>115</v>
      </c>
      <c r="AR13" s="80" t="s">
        <v>115</v>
      </c>
    </row>
    <row r="14" spans="2:44" x14ac:dyDescent="0.3">
      <c r="B14" s="80">
        <v>33639</v>
      </c>
      <c r="C14" s="191">
        <v>40161</v>
      </c>
      <c r="D14" s="80">
        <v>59.8</v>
      </c>
      <c r="E14" s="80">
        <v>69</v>
      </c>
      <c r="F14" s="80">
        <v>11.5</v>
      </c>
      <c r="G14" s="80">
        <v>0.3</v>
      </c>
      <c r="H14" s="80" t="s">
        <v>194</v>
      </c>
      <c r="I14" s="80">
        <v>2</v>
      </c>
      <c r="J14" s="80" t="s">
        <v>119</v>
      </c>
      <c r="K14" s="80" t="s">
        <v>116</v>
      </c>
      <c r="L14" s="80" t="s">
        <v>116</v>
      </c>
      <c r="M14" s="80">
        <v>0.47</v>
      </c>
      <c r="N14" s="80">
        <v>0.06</v>
      </c>
      <c r="O14" s="80" t="s">
        <v>120</v>
      </c>
      <c r="P14" s="80" t="s">
        <v>120</v>
      </c>
      <c r="Q14" s="80">
        <v>0.72</v>
      </c>
      <c r="R14" s="80" t="s">
        <v>187</v>
      </c>
      <c r="S14" s="80" t="s">
        <v>193</v>
      </c>
      <c r="T14" s="80" t="s">
        <v>193</v>
      </c>
      <c r="U14" s="80" t="s">
        <v>121</v>
      </c>
      <c r="V14" s="80" t="s">
        <v>121</v>
      </c>
      <c r="W14" s="80" t="s">
        <v>117</v>
      </c>
      <c r="X14" s="80" t="s">
        <v>117</v>
      </c>
      <c r="Y14" s="80">
        <v>0</v>
      </c>
      <c r="Z14" s="80" t="s">
        <v>188</v>
      </c>
      <c r="AA14" s="80" t="s">
        <v>188</v>
      </c>
      <c r="AB14" s="80">
        <v>0.06</v>
      </c>
      <c r="AC14" s="80" t="s">
        <v>186</v>
      </c>
      <c r="AD14" s="80" t="s">
        <v>118</v>
      </c>
      <c r="AE14" s="80">
        <v>10</v>
      </c>
      <c r="AF14" s="80">
        <v>7.1</v>
      </c>
      <c r="AG14" s="80">
        <v>12</v>
      </c>
      <c r="AH14" s="87">
        <v>50</v>
      </c>
      <c r="AI14" s="87">
        <v>500</v>
      </c>
      <c r="AJ14" s="80">
        <v>12.3</v>
      </c>
      <c r="AK14" s="80" t="s">
        <v>115</v>
      </c>
      <c r="AL14" s="80" t="s">
        <v>115</v>
      </c>
      <c r="AM14" s="80" t="s">
        <v>115</v>
      </c>
      <c r="AN14" s="80" t="s">
        <v>115</v>
      </c>
      <c r="AO14" s="80" t="s">
        <v>115</v>
      </c>
      <c r="AP14" s="80" t="s">
        <v>115</v>
      </c>
      <c r="AQ14" s="80" t="s">
        <v>115</v>
      </c>
      <c r="AR14" s="80" t="s">
        <v>115</v>
      </c>
    </row>
    <row r="15" spans="2:44" x14ac:dyDescent="0.3">
      <c r="B15" s="80" t="s">
        <v>174</v>
      </c>
      <c r="C15" s="191">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row>
    <row r="16" spans="2:44" x14ac:dyDescent="0.3">
      <c r="B16" s="80" t="s">
        <v>174</v>
      </c>
      <c r="C16" s="191">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row>
    <row r="17" spans="2:44" x14ac:dyDescent="0.3">
      <c r="B17" s="80"/>
      <c r="C17" s="191">
        <v>40422</v>
      </c>
      <c r="D17" s="80" t="s">
        <v>115</v>
      </c>
      <c r="E17" s="80" t="s">
        <v>115</v>
      </c>
      <c r="F17" s="80" t="s">
        <v>115</v>
      </c>
      <c r="G17" s="80" t="s">
        <v>115</v>
      </c>
      <c r="H17" s="80" t="s">
        <v>115</v>
      </c>
      <c r="I17" s="80" t="s">
        <v>115</v>
      </c>
      <c r="J17" s="80" t="s">
        <v>115</v>
      </c>
      <c r="K17" s="80" t="s">
        <v>116</v>
      </c>
      <c r="L17" s="80" t="s">
        <v>116</v>
      </c>
      <c r="M17" s="80" t="s">
        <v>115</v>
      </c>
      <c r="N17" s="80" t="s">
        <v>117</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50</v>
      </c>
      <c r="AI17" s="87">
        <v>1300</v>
      </c>
      <c r="AJ17" s="80" t="s">
        <v>115</v>
      </c>
      <c r="AK17" s="80" t="s">
        <v>117</v>
      </c>
      <c r="AL17" s="80" t="s">
        <v>115</v>
      </c>
      <c r="AM17" s="80" t="s">
        <v>115</v>
      </c>
      <c r="AN17" s="80" t="s">
        <v>115</v>
      </c>
      <c r="AO17" s="80" t="s">
        <v>115</v>
      </c>
      <c r="AP17" s="80" t="s">
        <v>115</v>
      </c>
      <c r="AQ17" s="80" t="s">
        <v>115</v>
      </c>
      <c r="AR17" s="80" t="s">
        <v>115</v>
      </c>
    </row>
    <row r="18" spans="2:44" x14ac:dyDescent="0.3">
      <c r="B18" s="80"/>
      <c r="C18" s="191">
        <v>40513</v>
      </c>
      <c r="D18" s="80" t="s">
        <v>115</v>
      </c>
      <c r="E18" s="80" t="s">
        <v>115</v>
      </c>
      <c r="F18" s="80" t="s">
        <v>115</v>
      </c>
      <c r="G18" s="80" t="s">
        <v>115</v>
      </c>
      <c r="H18" s="80" t="s">
        <v>115</v>
      </c>
      <c r="I18" s="80" t="s">
        <v>115</v>
      </c>
      <c r="J18" s="80" t="s">
        <v>115</v>
      </c>
      <c r="K18" s="80" t="s">
        <v>116</v>
      </c>
      <c r="L18" s="80" t="s">
        <v>116</v>
      </c>
      <c r="M18" s="80" t="s">
        <v>115</v>
      </c>
      <c r="N18" s="80">
        <v>0.06</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t="s">
        <v>118</v>
      </c>
      <c r="AE18" s="80" t="s">
        <v>115</v>
      </c>
      <c r="AF18" s="80" t="s">
        <v>115</v>
      </c>
      <c r="AG18" s="80" t="s">
        <v>115</v>
      </c>
      <c r="AH18" s="87">
        <v>50</v>
      </c>
      <c r="AI18" s="87">
        <v>500</v>
      </c>
      <c r="AJ18" s="80" t="s">
        <v>115</v>
      </c>
      <c r="AK18" s="80" t="s">
        <v>117</v>
      </c>
      <c r="AL18" s="80" t="s">
        <v>115</v>
      </c>
      <c r="AM18" s="80" t="s">
        <v>115</v>
      </c>
      <c r="AN18" s="80" t="s">
        <v>115</v>
      </c>
      <c r="AO18" s="80" t="s">
        <v>115</v>
      </c>
      <c r="AP18" s="80" t="s">
        <v>115</v>
      </c>
      <c r="AQ18" s="80" t="s">
        <v>115</v>
      </c>
      <c r="AR18" s="80" t="s">
        <v>115</v>
      </c>
    </row>
    <row r="19" spans="2:44" x14ac:dyDescent="0.3">
      <c r="B19" s="81">
        <v>8211</v>
      </c>
      <c r="C19" s="191" t="s">
        <v>176</v>
      </c>
      <c r="D19" s="80">
        <v>156</v>
      </c>
      <c r="E19" s="80">
        <v>89</v>
      </c>
      <c r="F19" s="80">
        <v>13.5</v>
      </c>
      <c r="G19" s="80" t="s">
        <v>116</v>
      </c>
      <c r="H19" s="80">
        <v>3.49</v>
      </c>
      <c r="I19" s="80">
        <v>23</v>
      </c>
      <c r="J19" s="80" t="s">
        <v>119</v>
      </c>
      <c r="K19" s="80" t="s">
        <v>116</v>
      </c>
      <c r="L19" s="80" t="s">
        <v>116</v>
      </c>
      <c r="M19" s="82">
        <v>0.41</v>
      </c>
      <c r="N19" s="80" t="s">
        <v>117</v>
      </c>
      <c r="O19" s="80">
        <v>0.03</v>
      </c>
      <c r="P19" s="80" t="s">
        <v>120</v>
      </c>
      <c r="Q19" s="80">
        <v>0.72</v>
      </c>
      <c r="R19" s="80" t="s">
        <v>187</v>
      </c>
      <c r="S19" s="80" t="s">
        <v>193</v>
      </c>
      <c r="T19" s="80" t="s">
        <v>193</v>
      </c>
      <c r="U19" s="80">
        <v>1.04E-2</v>
      </c>
      <c r="V19" s="80" t="s">
        <v>121</v>
      </c>
      <c r="W19" s="80" t="s">
        <v>117</v>
      </c>
      <c r="X19" s="80" t="s">
        <v>117</v>
      </c>
      <c r="Y19" s="80" t="s">
        <v>115</v>
      </c>
      <c r="Z19" s="80" t="s">
        <v>190</v>
      </c>
      <c r="AA19" s="80" t="s">
        <v>190</v>
      </c>
      <c r="AB19" s="80" t="s">
        <v>115</v>
      </c>
      <c r="AC19" s="80" t="s">
        <v>186</v>
      </c>
      <c r="AD19" s="80">
        <v>2.2000000000000002</v>
      </c>
      <c r="AE19" s="80">
        <v>6.4</v>
      </c>
      <c r="AF19" s="80">
        <v>7.9</v>
      </c>
      <c r="AG19" s="80">
        <v>15.7</v>
      </c>
      <c r="AH19" s="87">
        <v>170</v>
      </c>
      <c r="AI19" s="87">
        <v>16000</v>
      </c>
      <c r="AJ19" s="80" t="s">
        <v>115</v>
      </c>
      <c r="AK19" s="80" t="s">
        <v>117</v>
      </c>
      <c r="AL19" s="80" t="s">
        <v>115</v>
      </c>
      <c r="AM19" s="80" t="s">
        <v>115</v>
      </c>
      <c r="AN19" s="80" t="s">
        <v>115</v>
      </c>
      <c r="AO19" s="80" t="s">
        <v>115</v>
      </c>
      <c r="AP19" s="80" t="s">
        <v>115</v>
      </c>
      <c r="AQ19" s="80" t="s">
        <v>115</v>
      </c>
      <c r="AR19" s="80" t="s">
        <v>115</v>
      </c>
    </row>
    <row r="20" spans="2:44" x14ac:dyDescent="0.3">
      <c r="B20" s="80">
        <v>17473</v>
      </c>
      <c r="C20" s="191" t="s">
        <v>177</v>
      </c>
      <c r="D20" s="80">
        <v>109</v>
      </c>
      <c r="E20" s="80">
        <v>95</v>
      </c>
      <c r="F20" s="80" t="s">
        <v>119</v>
      </c>
      <c r="G20" s="80" t="s">
        <v>116</v>
      </c>
      <c r="H20" s="80" t="s">
        <v>194</v>
      </c>
      <c r="I20" s="80">
        <v>6</v>
      </c>
      <c r="J20" s="80" t="s">
        <v>119</v>
      </c>
      <c r="K20" s="80" t="s">
        <v>116</v>
      </c>
      <c r="L20" s="80" t="s">
        <v>116</v>
      </c>
      <c r="M20" s="80" t="s">
        <v>117</v>
      </c>
      <c r="N20" s="80" t="s">
        <v>117</v>
      </c>
      <c r="O20" s="80" t="s">
        <v>120</v>
      </c>
      <c r="P20" s="80" t="s">
        <v>120</v>
      </c>
      <c r="Q20" s="80" t="s">
        <v>187</v>
      </c>
      <c r="R20" s="80" t="s">
        <v>187</v>
      </c>
      <c r="S20" s="80" t="s">
        <v>193</v>
      </c>
      <c r="T20" s="80" t="s">
        <v>193</v>
      </c>
      <c r="U20" s="80" t="s">
        <v>121</v>
      </c>
      <c r="V20" s="80" t="s">
        <v>121</v>
      </c>
      <c r="W20" s="80" t="s">
        <v>117</v>
      </c>
      <c r="X20" s="80" t="s">
        <v>117</v>
      </c>
      <c r="Y20" s="80">
        <v>0</v>
      </c>
      <c r="Z20" s="80">
        <v>7.0000000000000007E-2</v>
      </c>
      <c r="AA20" s="80" t="s">
        <v>190</v>
      </c>
      <c r="AB20" s="80" t="s">
        <v>115</v>
      </c>
      <c r="AC20" s="80" t="s">
        <v>186</v>
      </c>
      <c r="AD20" s="80" t="s">
        <v>118</v>
      </c>
      <c r="AE20" s="80">
        <v>9.6</v>
      </c>
      <c r="AF20" s="80">
        <v>8.1</v>
      </c>
      <c r="AG20" s="80">
        <v>5.2</v>
      </c>
      <c r="AH20" s="87">
        <v>50</v>
      </c>
      <c r="AI20" s="87">
        <v>240</v>
      </c>
      <c r="AJ20" s="80" t="s">
        <v>115</v>
      </c>
      <c r="AK20" s="80" t="s">
        <v>188</v>
      </c>
      <c r="AL20" s="80" t="s">
        <v>115</v>
      </c>
      <c r="AM20" s="80" t="s">
        <v>115</v>
      </c>
      <c r="AN20" s="80" t="s">
        <v>115</v>
      </c>
      <c r="AO20" s="80" t="s">
        <v>115</v>
      </c>
      <c r="AP20" s="80" t="s">
        <v>115</v>
      </c>
      <c r="AQ20" s="80" t="s">
        <v>115</v>
      </c>
      <c r="AR20" s="80" t="s">
        <v>115</v>
      </c>
    </row>
    <row r="21" spans="2:44" x14ac:dyDescent="0.3">
      <c r="B21" s="80">
        <v>29596</v>
      </c>
      <c r="C21" s="191" t="s">
        <v>178</v>
      </c>
      <c r="D21" s="80">
        <v>47.8</v>
      </c>
      <c r="E21" s="80">
        <v>65</v>
      </c>
      <c r="F21" s="80">
        <v>83</v>
      </c>
      <c r="G21" s="80" t="s">
        <v>116</v>
      </c>
      <c r="H21" s="80" t="s">
        <v>194</v>
      </c>
      <c r="I21" s="80">
        <v>3</v>
      </c>
      <c r="J21" s="80" t="s">
        <v>119</v>
      </c>
      <c r="K21" s="80" t="s">
        <v>116</v>
      </c>
      <c r="L21" s="80" t="s">
        <v>116</v>
      </c>
      <c r="M21" s="80">
        <v>2.78</v>
      </c>
      <c r="N21" s="80" t="s">
        <v>117</v>
      </c>
      <c r="O21" s="80">
        <v>0.08</v>
      </c>
      <c r="P21" s="80" t="s">
        <v>120</v>
      </c>
      <c r="Q21" s="80">
        <v>6.23</v>
      </c>
      <c r="R21" s="80" t="s">
        <v>187</v>
      </c>
      <c r="S21" s="80" t="s">
        <v>193</v>
      </c>
      <c r="T21" s="80" t="s">
        <v>193</v>
      </c>
      <c r="U21" s="80" t="s">
        <v>121</v>
      </c>
      <c r="V21" s="80" t="s">
        <v>121</v>
      </c>
      <c r="W21" s="80" t="s">
        <v>117</v>
      </c>
      <c r="X21" s="80" t="s">
        <v>117</v>
      </c>
      <c r="Y21" s="80">
        <v>0</v>
      </c>
      <c r="Z21" s="80">
        <v>0.03</v>
      </c>
      <c r="AA21" s="80" t="s">
        <v>190</v>
      </c>
      <c r="AB21" s="80" t="s">
        <v>188</v>
      </c>
      <c r="AC21" s="80" t="s">
        <v>186</v>
      </c>
      <c r="AD21" s="80" t="s">
        <v>118</v>
      </c>
      <c r="AE21" s="80">
        <v>10.6</v>
      </c>
      <c r="AF21" s="80">
        <v>6.7</v>
      </c>
      <c r="AG21" s="80">
        <v>10</v>
      </c>
      <c r="AH21" s="87">
        <v>80</v>
      </c>
      <c r="AI21" s="87">
        <v>300</v>
      </c>
      <c r="AJ21" s="80" t="s">
        <v>115</v>
      </c>
      <c r="AK21" s="80" t="s">
        <v>115</v>
      </c>
      <c r="AL21" s="80" t="s">
        <v>115</v>
      </c>
      <c r="AM21" s="80" t="s">
        <v>115</v>
      </c>
      <c r="AN21" s="80" t="s">
        <v>115</v>
      </c>
      <c r="AO21" s="80" t="s">
        <v>115</v>
      </c>
      <c r="AP21" s="80" t="s">
        <v>115</v>
      </c>
      <c r="AQ21" s="80" t="s">
        <v>115</v>
      </c>
      <c r="AR21" s="80" t="s">
        <v>115</v>
      </c>
    </row>
    <row r="22" spans="2:44" x14ac:dyDescent="0.3">
      <c r="B22" s="80">
        <v>36729</v>
      </c>
      <c r="C22" s="191">
        <v>40882</v>
      </c>
      <c r="D22" s="80">
        <v>73.900000000000006</v>
      </c>
      <c r="E22" s="80">
        <v>95</v>
      </c>
      <c r="F22" s="80" t="s">
        <v>119</v>
      </c>
      <c r="G22" s="80" t="s">
        <v>116</v>
      </c>
      <c r="H22" s="80" t="s">
        <v>194</v>
      </c>
      <c r="I22" s="80">
        <v>1</v>
      </c>
      <c r="J22" s="80" t="s">
        <v>119</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t="s">
        <v>186</v>
      </c>
      <c r="AD22" s="80">
        <v>3.3</v>
      </c>
      <c r="AE22" s="80">
        <v>8.3000000000000007</v>
      </c>
      <c r="AF22" s="80">
        <v>7.9</v>
      </c>
      <c r="AG22" s="80">
        <v>7</v>
      </c>
      <c r="AH22" s="87">
        <v>800</v>
      </c>
      <c r="AI22" s="87">
        <v>130</v>
      </c>
      <c r="AJ22" s="80" t="s">
        <v>115</v>
      </c>
      <c r="AK22" s="80" t="s">
        <v>115</v>
      </c>
      <c r="AL22" s="80" t="s">
        <v>115</v>
      </c>
      <c r="AM22" s="80" t="s">
        <v>188</v>
      </c>
      <c r="AN22" s="80" t="s">
        <v>115</v>
      </c>
      <c r="AO22" s="80" t="s">
        <v>115</v>
      </c>
      <c r="AP22" s="80" t="s">
        <v>115</v>
      </c>
      <c r="AQ22" s="80" t="s">
        <v>115</v>
      </c>
      <c r="AR22" s="80" t="s">
        <v>115</v>
      </c>
    </row>
    <row r="23" spans="2:44" x14ac:dyDescent="0.3">
      <c r="B23" s="202">
        <v>9633</v>
      </c>
      <c r="C23" s="191">
        <v>40998</v>
      </c>
      <c r="D23" s="202">
        <v>154</v>
      </c>
      <c r="E23" s="202">
        <v>103</v>
      </c>
      <c r="F23" s="202" t="s">
        <v>119</v>
      </c>
      <c r="G23" s="202" t="s">
        <v>116</v>
      </c>
      <c r="H23" s="202" t="s">
        <v>194</v>
      </c>
      <c r="I23" s="202">
        <v>7</v>
      </c>
      <c r="J23" s="202" t="s">
        <v>214</v>
      </c>
      <c r="K23" s="202" t="s">
        <v>116</v>
      </c>
      <c r="L23" s="202" t="s">
        <v>115</v>
      </c>
      <c r="M23" s="202">
        <v>0.32</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2">
        <v>9.6999999999999993</v>
      </c>
      <c r="AF23" s="202">
        <v>6.8</v>
      </c>
      <c r="AG23" s="202">
        <v>15.1</v>
      </c>
      <c r="AH23" s="202">
        <v>170</v>
      </c>
      <c r="AI23" s="202">
        <v>2300</v>
      </c>
      <c r="AJ23" s="202" t="s">
        <v>115</v>
      </c>
      <c r="AK23" s="202" t="s">
        <v>115</v>
      </c>
      <c r="AL23" t="s">
        <v>115</v>
      </c>
      <c r="AM23" s="203" t="s">
        <v>115</v>
      </c>
      <c r="AN23" s="203" t="s">
        <v>115</v>
      </c>
      <c r="AO23" s="202" t="s">
        <v>115</v>
      </c>
      <c r="AP23" s="205" t="s">
        <v>115</v>
      </c>
      <c r="AQ23" s="205" t="s">
        <v>115</v>
      </c>
      <c r="AR23" s="205" t="s">
        <v>115</v>
      </c>
    </row>
    <row r="24" spans="2:44" x14ac:dyDescent="0.3">
      <c r="B24" s="80">
        <v>17986</v>
      </c>
      <c r="C24" s="191">
        <v>41073</v>
      </c>
      <c r="D24" s="80">
        <v>81.8</v>
      </c>
      <c r="E24" s="80">
        <v>198</v>
      </c>
      <c r="F24" s="80">
        <v>557</v>
      </c>
      <c r="G24" s="80" t="s">
        <v>115</v>
      </c>
      <c r="H24" s="80" t="s">
        <v>115</v>
      </c>
      <c r="I24" s="80" t="s">
        <v>115</v>
      </c>
      <c r="J24" s="80" t="s">
        <v>115</v>
      </c>
      <c r="K24" s="80" t="s">
        <v>115</v>
      </c>
      <c r="L24" s="80" t="s">
        <v>115</v>
      </c>
      <c r="M24" s="80" t="s">
        <v>115</v>
      </c>
      <c r="N24" s="80" t="s">
        <v>115</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115</v>
      </c>
      <c r="AE24" s="80">
        <v>32.9</v>
      </c>
      <c r="AF24" s="80">
        <v>7.17</v>
      </c>
      <c r="AG24" s="80">
        <v>9.4</v>
      </c>
      <c r="AH24" s="87" t="s">
        <v>115</v>
      </c>
      <c r="AI24" s="87" t="s">
        <v>115</v>
      </c>
      <c r="AJ24" s="80" t="s">
        <v>115</v>
      </c>
      <c r="AK24" s="80" t="s">
        <v>115</v>
      </c>
      <c r="AL24" s="80" t="s">
        <v>115</v>
      </c>
      <c r="AM24" s="80" t="s">
        <v>115</v>
      </c>
      <c r="AN24" s="80" t="s">
        <v>115</v>
      </c>
      <c r="AO24" s="80" t="s">
        <v>115</v>
      </c>
      <c r="AP24" s="80" t="s">
        <v>115</v>
      </c>
      <c r="AQ24" s="80" t="s">
        <v>115</v>
      </c>
      <c r="AR24" s="80" t="s">
        <v>115</v>
      </c>
    </row>
    <row r="25" spans="2:44" x14ac:dyDescent="0.3">
      <c r="B25" s="80">
        <v>29832</v>
      </c>
      <c r="C25" s="191">
        <v>41185</v>
      </c>
      <c r="D25" s="80">
        <v>80.900000000000006</v>
      </c>
      <c r="E25" s="80">
        <v>61</v>
      </c>
      <c r="F25" s="80" t="s">
        <v>119</v>
      </c>
      <c r="G25" s="80" t="s">
        <v>115</v>
      </c>
      <c r="H25" s="80" t="s">
        <v>115</v>
      </c>
      <c r="I25" s="80" t="s">
        <v>115</v>
      </c>
      <c r="J25" s="80" t="s">
        <v>115</v>
      </c>
      <c r="K25" s="80" t="s">
        <v>115</v>
      </c>
      <c r="L25" s="80" t="s">
        <v>115</v>
      </c>
      <c r="M25" s="80" t="s">
        <v>115</v>
      </c>
      <c r="N25" s="80" t="s">
        <v>115</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t="s">
        <v>115</v>
      </c>
      <c r="AE25" s="80">
        <v>10.6</v>
      </c>
      <c r="AF25" s="80">
        <v>7.65</v>
      </c>
      <c r="AG25" s="80">
        <v>9.1</v>
      </c>
      <c r="AH25" s="87" t="s">
        <v>115</v>
      </c>
      <c r="AI25" s="87" t="s">
        <v>115</v>
      </c>
      <c r="AJ25" s="80" t="s">
        <v>115</v>
      </c>
      <c r="AK25" s="80" t="s">
        <v>115</v>
      </c>
      <c r="AL25" s="80" t="s">
        <v>115</v>
      </c>
      <c r="AM25" s="80" t="s">
        <v>115</v>
      </c>
      <c r="AN25" s="80" t="s">
        <v>115</v>
      </c>
      <c r="AO25" s="80" t="s">
        <v>115</v>
      </c>
      <c r="AP25" s="80" t="s">
        <v>115</v>
      </c>
      <c r="AQ25" s="80" t="s">
        <v>115</v>
      </c>
      <c r="AR25" s="80" t="s">
        <v>115</v>
      </c>
    </row>
    <row r="26" spans="2:44" x14ac:dyDescent="0.3">
      <c r="B26" s="80">
        <v>38418</v>
      </c>
      <c r="C26" s="191">
        <v>41257</v>
      </c>
      <c r="D26" s="80">
        <v>83.7</v>
      </c>
      <c r="E26" s="80">
        <v>61</v>
      </c>
      <c r="F26" s="80">
        <v>8.4</v>
      </c>
      <c r="G26" s="80" t="s">
        <v>115</v>
      </c>
      <c r="H26" s="80" t="s">
        <v>115</v>
      </c>
      <c r="I26" s="80" t="s">
        <v>115</v>
      </c>
      <c r="J26" s="80" t="s">
        <v>115</v>
      </c>
      <c r="K26" s="80" t="s">
        <v>115</v>
      </c>
      <c r="L26" s="80" t="s">
        <v>115</v>
      </c>
      <c r="M26" s="80" t="s">
        <v>115</v>
      </c>
      <c r="N26" s="80" t="s">
        <v>115</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t="s">
        <v>115</v>
      </c>
      <c r="AE26" s="80">
        <v>10.199999999999999</v>
      </c>
      <c r="AF26" s="80">
        <v>7.64</v>
      </c>
      <c r="AG26" s="80">
        <v>16.7</v>
      </c>
      <c r="AH26" s="87" t="s">
        <v>115</v>
      </c>
      <c r="AI26" s="87" t="s">
        <v>115</v>
      </c>
      <c r="AJ26" s="80" t="s">
        <v>115</v>
      </c>
      <c r="AK26" s="80" t="s">
        <v>115</v>
      </c>
      <c r="AL26" s="80" t="s">
        <v>115</v>
      </c>
      <c r="AM26" s="80" t="s">
        <v>115</v>
      </c>
      <c r="AN26" s="80" t="s">
        <v>115</v>
      </c>
      <c r="AO26" s="80" t="s">
        <v>115</v>
      </c>
      <c r="AP26" s="80" t="s">
        <v>115</v>
      </c>
      <c r="AQ26" s="80" t="s">
        <v>115</v>
      </c>
      <c r="AR26" s="80" t="s">
        <v>115</v>
      </c>
    </row>
    <row r="27" spans="2:44" x14ac:dyDescent="0.3">
      <c r="B27" s="80">
        <v>9240</v>
      </c>
      <c r="C27" s="191">
        <v>41355</v>
      </c>
      <c r="D27" s="80">
        <v>141</v>
      </c>
      <c r="E27" s="80">
        <v>75</v>
      </c>
      <c r="F27" s="80" t="s">
        <v>119</v>
      </c>
      <c r="G27" s="80" t="s">
        <v>115</v>
      </c>
      <c r="H27" s="80" t="s">
        <v>194</v>
      </c>
      <c r="I27" s="80">
        <v>12</v>
      </c>
      <c r="J27" s="80">
        <v>16.399999999999999</v>
      </c>
      <c r="K27" s="80" t="s">
        <v>190</v>
      </c>
      <c r="L27" s="80" t="s">
        <v>115</v>
      </c>
      <c r="M27" s="80">
        <v>0.44</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2.9</v>
      </c>
      <c r="AE27" s="80">
        <v>4.83</v>
      </c>
      <c r="AF27" s="80">
        <v>7.58</v>
      </c>
      <c r="AG27" s="80">
        <v>13.3</v>
      </c>
      <c r="AH27" s="80" t="s">
        <v>189</v>
      </c>
      <c r="AI27" s="87">
        <v>24000</v>
      </c>
      <c r="AJ27" s="80" t="s">
        <v>115</v>
      </c>
      <c r="AK27" s="80" t="s">
        <v>115</v>
      </c>
      <c r="AL27" s="80" t="s">
        <v>115</v>
      </c>
      <c r="AM27" s="80">
        <v>0.4</v>
      </c>
      <c r="AN27" s="80" t="s">
        <v>115</v>
      </c>
      <c r="AO27" s="80">
        <v>1.1200000000000001</v>
      </c>
      <c r="AP27" s="80" t="s">
        <v>115</v>
      </c>
      <c r="AQ27" s="80" t="s">
        <v>115</v>
      </c>
      <c r="AR27" s="80" t="s">
        <v>115</v>
      </c>
    </row>
    <row r="28" spans="2:44" x14ac:dyDescent="0.3">
      <c r="B28" s="80">
        <v>21834</v>
      </c>
      <c r="C28" s="181">
        <v>41453</v>
      </c>
      <c r="D28" s="80">
        <v>110</v>
      </c>
      <c r="E28" s="80">
        <v>117</v>
      </c>
      <c r="F28" s="80">
        <v>70</v>
      </c>
      <c r="G28" s="80" t="s">
        <v>115</v>
      </c>
      <c r="H28" s="80" t="s">
        <v>115</v>
      </c>
      <c r="I28" s="80" t="s">
        <v>115</v>
      </c>
      <c r="J28" s="80" t="s">
        <v>115</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t="s">
        <v>115</v>
      </c>
      <c r="AE28" s="80">
        <v>12.75</v>
      </c>
      <c r="AF28" s="80">
        <v>7.81</v>
      </c>
      <c r="AG28" s="80">
        <v>8</v>
      </c>
      <c r="AH28" s="80" t="s">
        <v>115</v>
      </c>
      <c r="AI28" s="80" t="s">
        <v>115</v>
      </c>
      <c r="AJ28" s="80" t="s">
        <v>115</v>
      </c>
      <c r="AK28" s="80" t="s">
        <v>115</v>
      </c>
      <c r="AL28" s="80" t="s">
        <v>115</v>
      </c>
      <c r="AM28" s="80" t="s">
        <v>115</v>
      </c>
      <c r="AN28" s="80" t="s">
        <v>115</v>
      </c>
      <c r="AO28" s="80" t="s">
        <v>115</v>
      </c>
      <c r="AP28" s="80" t="s">
        <v>115</v>
      </c>
      <c r="AQ28" s="80" t="s">
        <v>115</v>
      </c>
      <c r="AR28" s="80" t="s">
        <v>115</v>
      </c>
    </row>
    <row r="29" spans="2:44" x14ac:dyDescent="0.3">
      <c r="B29" s="80">
        <v>36507</v>
      </c>
      <c r="C29" s="181">
        <v>41544</v>
      </c>
      <c r="D29" s="80">
        <v>71.2</v>
      </c>
      <c r="E29" s="80">
        <v>66</v>
      </c>
      <c r="F29" s="80" t="s">
        <v>119</v>
      </c>
      <c r="G29" s="80" t="s">
        <v>115</v>
      </c>
      <c r="H29" s="80" t="s">
        <v>115</v>
      </c>
      <c r="I29" s="80" t="s">
        <v>115</v>
      </c>
      <c r="J29" s="80" t="s">
        <v>115</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t="s">
        <v>115</v>
      </c>
      <c r="AE29" s="80">
        <v>9.5</v>
      </c>
      <c r="AF29" s="80">
        <v>7.31</v>
      </c>
      <c r="AG29" s="80">
        <v>8.9</v>
      </c>
      <c r="AH29" s="80" t="s">
        <v>115</v>
      </c>
      <c r="AI29" s="80" t="s">
        <v>115</v>
      </c>
      <c r="AJ29" s="80" t="s">
        <v>115</v>
      </c>
      <c r="AK29" s="80" t="s">
        <v>115</v>
      </c>
      <c r="AL29" s="80" t="s">
        <v>115</v>
      </c>
      <c r="AM29" s="80" t="s">
        <v>115</v>
      </c>
      <c r="AN29" s="80" t="s">
        <v>115</v>
      </c>
      <c r="AO29" s="80" t="s">
        <v>115</v>
      </c>
      <c r="AP29" s="80" t="s">
        <v>115</v>
      </c>
      <c r="AQ29" s="80" t="s">
        <v>115</v>
      </c>
      <c r="AR29" s="80" t="s">
        <v>115</v>
      </c>
    </row>
    <row r="30" spans="2:44" x14ac:dyDescent="0.3">
      <c r="B30" s="80">
        <v>47425</v>
      </c>
      <c r="C30" s="181">
        <v>41614</v>
      </c>
      <c r="D30" s="80">
        <v>91.6</v>
      </c>
      <c r="E30" s="80">
        <v>89</v>
      </c>
      <c r="F30" s="80" t="s">
        <v>119</v>
      </c>
      <c r="G30" s="80" t="s">
        <v>115</v>
      </c>
      <c r="H30" s="80" t="s">
        <v>115</v>
      </c>
      <c r="I30" s="80" t="s">
        <v>115</v>
      </c>
      <c r="J30" s="80" t="s">
        <v>115</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t="s">
        <v>115</v>
      </c>
      <c r="AE30" s="80">
        <v>8.1999999999999993</v>
      </c>
      <c r="AF30" s="80">
        <v>7.89</v>
      </c>
      <c r="AG30" s="80">
        <v>15.5</v>
      </c>
      <c r="AH30" s="80" t="s">
        <v>115</v>
      </c>
      <c r="AI30" s="80" t="s">
        <v>115</v>
      </c>
      <c r="AJ30" s="80" t="s">
        <v>115</v>
      </c>
      <c r="AK30" s="80" t="s">
        <v>115</v>
      </c>
      <c r="AL30" s="80" t="s">
        <v>115</v>
      </c>
      <c r="AM30" s="80" t="s">
        <v>115</v>
      </c>
      <c r="AN30" s="80" t="s">
        <v>115</v>
      </c>
      <c r="AO30" s="80" t="s">
        <v>115</v>
      </c>
      <c r="AP30" s="80" t="s">
        <v>115</v>
      </c>
      <c r="AQ30" s="80" t="s">
        <v>115</v>
      </c>
      <c r="AR30" s="80" t="s">
        <v>115</v>
      </c>
    </row>
    <row r="31" spans="2:44" x14ac:dyDescent="0.3">
      <c r="B31" s="80">
        <v>12782</v>
      </c>
      <c r="C31" s="181">
        <v>41726</v>
      </c>
      <c r="D31" s="80">
        <v>164</v>
      </c>
      <c r="E31" s="80">
        <v>89</v>
      </c>
      <c r="F31" s="80" t="s">
        <v>119</v>
      </c>
      <c r="G31" s="80" t="s">
        <v>115</v>
      </c>
      <c r="H31" s="80" t="s">
        <v>194</v>
      </c>
      <c r="I31" s="80">
        <v>17</v>
      </c>
      <c r="J31" s="80" t="s">
        <v>119</v>
      </c>
      <c r="K31" s="80" t="s">
        <v>190</v>
      </c>
      <c r="L31" s="80" t="s">
        <v>190</v>
      </c>
      <c r="M31" s="80">
        <v>0.05</v>
      </c>
      <c r="N31" s="80" t="s">
        <v>190</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115</v>
      </c>
      <c r="AD31" s="80">
        <v>6.8</v>
      </c>
      <c r="AE31" s="80">
        <v>8.6999999999999993</v>
      </c>
      <c r="AF31" s="80">
        <v>7.49</v>
      </c>
      <c r="AG31" s="80">
        <v>13.7</v>
      </c>
      <c r="AH31" s="80">
        <v>280</v>
      </c>
      <c r="AI31" s="80">
        <v>280</v>
      </c>
      <c r="AJ31" s="80" t="s">
        <v>115</v>
      </c>
      <c r="AK31" s="80" t="s">
        <v>115</v>
      </c>
      <c r="AL31" s="80" t="s">
        <v>115</v>
      </c>
      <c r="AM31" s="80" t="s">
        <v>188</v>
      </c>
      <c r="AN31" s="80" t="s">
        <v>115</v>
      </c>
      <c r="AO31" s="80">
        <v>0.92</v>
      </c>
      <c r="AP31" s="80" t="s">
        <v>115</v>
      </c>
      <c r="AQ31" s="80" t="s">
        <v>115</v>
      </c>
      <c r="AR31" s="80" t="s">
        <v>115</v>
      </c>
    </row>
    <row r="32" spans="2:44" x14ac:dyDescent="0.3">
      <c r="B32" s="80">
        <v>25426</v>
      </c>
      <c r="C32" s="181">
        <v>41810</v>
      </c>
      <c r="D32" s="80">
        <v>103</v>
      </c>
      <c r="E32" s="80">
        <v>88</v>
      </c>
      <c r="F32" s="80">
        <v>30</v>
      </c>
      <c r="G32" s="80" t="s">
        <v>115</v>
      </c>
      <c r="H32" s="80" t="s">
        <v>115</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t="s">
        <v>115</v>
      </c>
      <c r="AE32" s="80">
        <v>10.7</v>
      </c>
      <c r="AF32" s="80">
        <v>7.77</v>
      </c>
      <c r="AG32" s="80">
        <v>6.7</v>
      </c>
      <c r="AH32" s="80" t="s">
        <v>115</v>
      </c>
      <c r="AI32" s="80" t="s">
        <v>115</v>
      </c>
      <c r="AJ32" s="80" t="s">
        <v>115</v>
      </c>
      <c r="AK32" s="80" t="s">
        <v>115</v>
      </c>
      <c r="AL32" s="80" t="s">
        <v>115</v>
      </c>
      <c r="AM32" s="80" t="s">
        <v>115</v>
      </c>
      <c r="AN32" s="80" t="s">
        <v>115</v>
      </c>
      <c r="AO32" s="80" t="s">
        <v>115</v>
      </c>
      <c r="AP32" s="80" t="s">
        <v>115</v>
      </c>
      <c r="AQ32" s="80" t="s">
        <v>115</v>
      </c>
      <c r="AR32" s="80" t="s">
        <v>115</v>
      </c>
    </row>
    <row r="33" spans="2:44" x14ac:dyDescent="0.3">
      <c r="B33" s="80">
        <v>40456</v>
      </c>
      <c r="C33" s="181">
        <v>41913</v>
      </c>
      <c r="D33" s="80">
        <v>64.400000000000006</v>
      </c>
      <c r="E33" s="80">
        <v>36.200000000000003</v>
      </c>
      <c r="F33" s="80">
        <v>9.1999999999999993</v>
      </c>
      <c r="G33" s="80" t="s">
        <v>115</v>
      </c>
      <c r="H33" s="80" t="s">
        <v>115</v>
      </c>
      <c r="I33" s="80" t="s">
        <v>115</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115</v>
      </c>
      <c r="AD33" s="80" t="s">
        <v>115</v>
      </c>
      <c r="AE33" s="80">
        <v>10.5</v>
      </c>
      <c r="AF33" s="80">
        <v>7.92</v>
      </c>
      <c r="AG33" s="80">
        <v>10.1</v>
      </c>
      <c r="AH33" s="80" t="s">
        <v>115</v>
      </c>
      <c r="AI33" s="80" t="s">
        <v>115</v>
      </c>
      <c r="AJ33" s="80" t="s">
        <v>115</v>
      </c>
      <c r="AK33" s="80" t="s">
        <v>115</v>
      </c>
      <c r="AL33" s="80" t="s">
        <v>115</v>
      </c>
      <c r="AM33" s="80" t="s">
        <v>115</v>
      </c>
      <c r="AN33" s="80" t="s">
        <v>115</v>
      </c>
      <c r="AO33" s="80" t="s">
        <v>115</v>
      </c>
      <c r="AP33" s="80" t="s">
        <v>115</v>
      </c>
      <c r="AQ33" s="80" t="s">
        <v>115</v>
      </c>
      <c r="AR33" s="80" t="s">
        <v>115</v>
      </c>
    </row>
    <row r="34" spans="2:44" x14ac:dyDescent="0.3">
      <c r="B34" s="202">
        <v>53579</v>
      </c>
      <c r="C34" s="265">
        <v>41990</v>
      </c>
      <c r="D34" s="202">
        <v>83.6</v>
      </c>
      <c r="E34" s="202">
        <v>22.5</v>
      </c>
      <c r="F34" s="202" t="s">
        <v>119</v>
      </c>
      <c r="G34" s="202" t="s">
        <v>115</v>
      </c>
      <c r="H34" s="202" t="s">
        <v>115</v>
      </c>
      <c r="I34" s="202" t="s">
        <v>115</v>
      </c>
      <c r="J34" s="202" t="s">
        <v>115</v>
      </c>
      <c r="K34" s="202" t="s">
        <v>190</v>
      </c>
      <c r="L34" s="202" t="s">
        <v>190</v>
      </c>
      <c r="M34" s="202">
        <v>0.1</v>
      </c>
      <c r="N34" s="202" t="s">
        <v>190</v>
      </c>
      <c r="O34" s="202" t="s">
        <v>115</v>
      </c>
      <c r="P34" s="202" t="s">
        <v>115</v>
      </c>
      <c r="Q34" s="202" t="s">
        <v>117</v>
      </c>
      <c r="R34" s="202" t="s">
        <v>117</v>
      </c>
      <c r="S34" s="202" t="s">
        <v>115</v>
      </c>
      <c r="T34" s="202" t="s">
        <v>115</v>
      </c>
      <c r="U34" s="202" t="s">
        <v>115</v>
      </c>
      <c r="V34" s="202" t="s">
        <v>115</v>
      </c>
      <c r="W34" s="202" t="s">
        <v>115</v>
      </c>
      <c r="X34" s="202" t="s">
        <v>115</v>
      </c>
      <c r="Y34" s="202" t="s">
        <v>115</v>
      </c>
      <c r="Z34" s="202" t="s">
        <v>115</v>
      </c>
      <c r="AA34" s="202" t="s">
        <v>115</v>
      </c>
      <c r="AB34" s="202" t="s">
        <v>115</v>
      </c>
      <c r="AC34" s="202" t="s">
        <v>115</v>
      </c>
      <c r="AD34" s="202">
        <v>3.9</v>
      </c>
      <c r="AE34" s="202">
        <v>9.6999999999999993</v>
      </c>
      <c r="AF34" s="202">
        <v>8.15</v>
      </c>
      <c r="AG34" s="202">
        <v>16</v>
      </c>
      <c r="AH34" s="202" t="s">
        <v>115</v>
      </c>
      <c r="AI34" s="202" t="s">
        <v>115</v>
      </c>
      <c r="AJ34" s="202" t="s">
        <v>115</v>
      </c>
      <c r="AK34" s="202" t="s">
        <v>115</v>
      </c>
      <c r="AL34" s="202">
        <v>29</v>
      </c>
      <c r="AM34" s="202" t="s">
        <v>115</v>
      </c>
      <c r="AN34" s="202" t="s">
        <v>115</v>
      </c>
      <c r="AO34" s="202" t="s">
        <v>115</v>
      </c>
      <c r="AP34" s="202" t="s">
        <v>115</v>
      </c>
      <c r="AQ34" s="202" t="s">
        <v>193</v>
      </c>
      <c r="AR34" s="202" t="s">
        <v>193</v>
      </c>
    </row>
  </sheetData>
  <sheetProtection algorithmName="SHA-512" hashValue="PCU5WiZttKGlgZkZ5RaDixYOXu7rSUgQQIfIVRh7giZy9bWi8ta5v0g0pcMWJYr5SWg6suXgvLDOPM3D9hOsaQ==" saltValue="baiAJSEenfq4PAjDvO6q9A==" spinCount="100000" sheet="1" objects="1" scenarios="1"/>
  <mergeCells count="2">
    <mergeCell ref="B1:B2"/>
    <mergeCell ref="C1: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ormas"/>
  <dimension ref="A1:AP79"/>
  <sheetViews>
    <sheetView topLeftCell="A19" zoomScale="80" zoomScaleNormal="80" workbookViewId="0">
      <selection activeCell="I35" sqref="I35"/>
    </sheetView>
  </sheetViews>
  <sheetFormatPr baseColWidth="10" defaultColWidth="11.44140625" defaultRowHeight="13.2" x14ac:dyDescent="0.25"/>
  <cols>
    <col min="1" max="1" width="13.33203125" style="1" customWidth="1"/>
    <col min="2" max="2" width="3.44140625" style="1" bestFit="1" customWidth="1"/>
    <col min="3" max="3" width="24" style="1" bestFit="1" customWidth="1"/>
    <col min="4" max="14" width="11.44140625" style="1"/>
    <col min="15" max="15" width="17.88671875" style="1" customWidth="1"/>
    <col min="16" max="16" width="11.44140625" style="1"/>
    <col min="17" max="17" width="50.109375" style="1" customWidth="1"/>
    <col min="18" max="19" width="9.6640625" style="1" customWidth="1"/>
    <col min="20" max="20" width="11.44140625" style="1"/>
    <col min="21" max="21" width="34.109375" style="1" bestFit="1" customWidth="1"/>
    <col min="22" max="22" width="13.88671875" style="1" bestFit="1" customWidth="1"/>
    <col min="23" max="23" width="11.44140625" style="1"/>
    <col min="24" max="24" width="13.109375" style="1" bestFit="1" customWidth="1"/>
    <col min="25" max="25" width="53.109375" style="1" bestFit="1" customWidth="1"/>
    <col min="26" max="26" width="20.5546875" style="17" bestFit="1" customWidth="1"/>
    <col min="27" max="27" width="11.44140625" style="1"/>
    <col min="28" max="28" width="25.88671875" style="1" bestFit="1" customWidth="1"/>
    <col min="29" max="39" width="11.44140625" style="1"/>
    <col min="40" max="40" width="19.44140625" style="1" bestFit="1" customWidth="1"/>
    <col min="41" max="16384" width="11.44140625" style="1"/>
  </cols>
  <sheetData>
    <row r="1" spans="1:27" ht="13.5" customHeight="1" thickBot="1" x14ac:dyDescent="0.3">
      <c r="C1" s="17"/>
      <c r="D1" s="17"/>
      <c r="E1" s="17"/>
      <c r="F1" s="17"/>
      <c r="G1" s="17"/>
      <c r="H1" s="17"/>
      <c r="I1" s="17"/>
      <c r="J1" s="17"/>
      <c r="K1" s="17"/>
      <c r="L1" s="17"/>
      <c r="M1" s="17"/>
      <c r="N1" s="17"/>
      <c r="O1" s="266" t="s">
        <v>165</v>
      </c>
      <c r="P1" s="267"/>
      <c r="Q1" s="267"/>
      <c r="R1" s="267"/>
      <c r="S1" s="268"/>
      <c r="U1" s="198" t="s">
        <v>62</v>
      </c>
    </row>
    <row r="2" spans="1:27" ht="18.75" customHeight="1" thickBot="1" x14ac:dyDescent="0.35">
      <c r="A2" s="42" t="s">
        <v>126</v>
      </c>
      <c r="B2" s="17"/>
      <c r="C2" s="305" t="s">
        <v>31</v>
      </c>
      <c r="D2" s="306"/>
      <c r="E2" s="306"/>
      <c r="F2" s="307"/>
      <c r="I2"/>
      <c r="J2"/>
      <c r="L2" s="39" t="s">
        <v>55</v>
      </c>
      <c r="M2" s="5" t="s">
        <v>267</v>
      </c>
      <c r="N2" s="198" t="s">
        <v>196</v>
      </c>
      <c r="O2" s="269"/>
      <c r="P2" s="270"/>
      <c r="Q2" s="270"/>
      <c r="R2" s="270"/>
      <c r="S2" s="271"/>
      <c r="U2" s="221" t="s">
        <v>163</v>
      </c>
      <c r="V2" s="221" t="s">
        <v>164</v>
      </c>
      <c r="W2" s="221" t="s">
        <v>269</v>
      </c>
      <c r="X2" s="222" t="s">
        <v>100</v>
      </c>
      <c r="Y2" s="222" t="s">
        <v>275</v>
      </c>
      <c r="Z2" s="221" t="s">
        <v>274</v>
      </c>
      <c r="AA2" s="222" t="s">
        <v>273</v>
      </c>
    </row>
    <row r="3" spans="1:27" ht="13.5" customHeight="1" x14ac:dyDescent="0.3">
      <c r="A3" s="102" t="s">
        <v>3</v>
      </c>
      <c r="B3" s="3"/>
      <c r="C3" s="43" t="s">
        <v>76</v>
      </c>
      <c r="D3" s="40" t="s">
        <v>3</v>
      </c>
      <c r="E3" s="14" t="s">
        <v>56</v>
      </c>
      <c r="F3" s="18">
        <v>5</v>
      </c>
      <c r="G3" s="17"/>
      <c r="I3"/>
      <c r="J3"/>
      <c r="L3" s="5" t="s">
        <v>48</v>
      </c>
      <c r="M3" s="5"/>
      <c r="O3" s="274" t="s">
        <v>127</v>
      </c>
      <c r="P3" s="272" t="s">
        <v>128</v>
      </c>
      <c r="Q3" s="274" t="s">
        <v>129</v>
      </c>
      <c r="R3" s="276" t="s">
        <v>130</v>
      </c>
      <c r="S3" s="277"/>
      <c r="U3" s="215" t="s">
        <v>276</v>
      </c>
      <c r="V3" s="216" t="s">
        <v>181</v>
      </c>
      <c r="W3" s="205" t="s">
        <v>53</v>
      </c>
      <c r="X3" s="204" t="s">
        <v>43</v>
      </c>
      <c r="Y3" s="217" t="s">
        <v>337</v>
      </c>
      <c r="Z3" s="215" t="s">
        <v>53</v>
      </c>
      <c r="AA3" s="215" t="s">
        <v>277</v>
      </c>
    </row>
    <row r="4" spans="1:27" ht="15" customHeight="1" thickBot="1" x14ac:dyDescent="0.35">
      <c r="A4" s="103"/>
      <c r="B4" s="3"/>
      <c r="C4" s="44" t="s">
        <v>104</v>
      </c>
      <c r="D4" s="3" t="s">
        <v>35</v>
      </c>
      <c r="E4" s="6" t="s">
        <v>56</v>
      </c>
      <c r="F4" s="19">
        <v>0.1</v>
      </c>
      <c r="G4" s="17"/>
      <c r="I4"/>
      <c r="J4"/>
      <c r="L4" s="5" t="s">
        <v>50</v>
      </c>
      <c r="M4" s="5"/>
      <c r="O4" s="275"/>
      <c r="P4" s="273"/>
      <c r="Q4" s="275"/>
      <c r="R4" s="61" t="s">
        <v>131</v>
      </c>
      <c r="S4" s="56" t="s">
        <v>132</v>
      </c>
      <c r="U4" s="215" t="s">
        <v>160</v>
      </c>
      <c r="V4" s="205" t="s">
        <v>22</v>
      </c>
      <c r="W4" s="210" t="s">
        <v>119</v>
      </c>
      <c r="X4" s="204" t="s">
        <v>209</v>
      </c>
      <c r="Y4" s="217" t="s">
        <v>338</v>
      </c>
      <c r="Z4" s="218" t="s">
        <v>279</v>
      </c>
      <c r="AA4" s="215" t="s">
        <v>278</v>
      </c>
    </row>
    <row r="5" spans="1:27" ht="14.4" x14ac:dyDescent="0.3">
      <c r="A5" s="104"/>
      <c r="B5" s="3"/>
      <c r="C5" s="44" t="s">
        <v>77</v>
      </c>
      <c r="D5" s="3" t="s">
        <v>57</v>
      </c>
      <c r="E5" s="6" t="s">
        <v>56</v>
      </c>
      <c r="F5" s="19">
        <v>4</v>
      </c>
      <c r="G5" s="17"/>
      <c r="I5"/>
      <c r="J5"/>
      <c r="L5" s="5" t="s">
        <v>51</v>
      </c>
      <c r="M5" s="5"/>
      <c r="O5" s="289" t="s">
        <v>215</v>
      </c>
      <c r="P5" s="280" t="s">
        <v>216</v>
      </c>
      <c r="Q5" s="194" t="s">
        <v>257</v>
      </c>
      <c r="R5" s="241">
        <v>375279</v>
      </c>
      <c r="S5" s="242">
        <v>6128312</v>
      </c>
      <c r="U5" s="215" t="s">
        <v>167</v>
      </c>
      <c r="V5" s="205" t="s">
        <v>37</v>
      </c>
      <c r="W5" s="210" t="s">
        <v>119</v>
      </c>
      <c r="X5" s="204" t="s">
        <v>209</v>
      </c>
      <c r="Y5" s="217" t="s">
        <v>338</v>
      </c>
      <c r="Z5" s="215" t="s">
        <v>279</v>
      </c>
      <c r="AA5" s="215" t="s">
        <v>280</v>
      </c>
    </row>
    <row r="6" spans="1:27" ht="15" customHeight="1" x14ac:dyDescent="0.35">
      <c r="A6" s="104"/>
      <c r="B6" s="3"/>
      <c r="C6" s="44" t="s">
        <v>78</v>
      </c>
      <c r="D6" s="3" t="s">
        <v>58</v>
      </c>
      <c r="E6" s="6" t="s">
        <v>56</v>
      </c>
      <c r="F6" s="19">
        <v>0.1</v>
      </c>
      <c r="G6" s="17"/>
      <c r="I6"/>
      <c r="J6"/>
      <c r="L6" s="5" t="s">
        <v>47</v>
      </c>
      <c r="M6" s="5"/>
      <c r="O6" s="290"/>
      <c r="P6" s="282"/>
      <c r="Q6" s="195" t="s">
        <v>258</v>
      </c>
      <c r="R6" s="63">
        <v>327943</v>
      </c>
      <c r="S6" s="55">
        <v>6161105</v>
      </c>
      <c r="U6" s="215" t="s">
        <v>103</v>
      </c>
      <c r="V6" s="205" t="s">
        <v>30</v>
      </c>
      <c r="W6" s="210" t="s">
        <v>116</v>
      </c>
      <c r="X6" s="204" t="s">
        <v>209</v>
      </c>
      <c r="Y6" s="217" t="s">
        <v>338</v>
      </c>
      <c r="Z6" s="215" t="s">
        <v>281</v>
      </c>
      <c r="AA6" s="215" t="s">
        <v>282</v>
      </c>
    </row>
    <row r="7" spans="1:27" ht="16.2" x14ac:dyDescent="0.3">
      <c r="A7" s="104" t="s">
        <v>25</v>
      </c>
      <c r="B7" s="3"/>
      <c r="C7" s="44" t="s">
        <v>79</v>
      </c>
      <c r="D7" s="3" t="s">
        <v>59</v>
      </c>
      <c r="E7" s="6" t="s">
        <v>56</v>
      </c>
      <c r="F7" s="19">
        <v>0.75</v>
      </c>
      <c r="G7" s="17"/>
      <c r="I7"/>
      <c r="J7"/>
      <c r="L7" s="5" t="s">
        <v>52</v>
      </c>
      <c r="M7" s="5"/>
      <c r="O7" s="290"/>
      <c r="P7" s="283" t="s">
        <v>217</v>
      </c>
      <c r="Q7" s="195" t="s">
        <v>258</v>
      </c>
      <c r="R7" s="63">
        <v>327943</v>
      </c>
      <c r="S7" s="55">
        <v>6161105</v>
      </c>
      <c r="U7" s="219" t="s">
        <v>5</v>
      </c>
      <c r="V7" s="205" t="s">
        <v>5</v>
      </c>
      <c r="W7" s="210" t="s">
        <v>194</v>
      </c>
      <c r="X7" s="204" t="s">
        <v>209</v>
      </c>
      <c r="Y7" s="217" t="s">
        <v>338</v>
      </c>
      <c r="Z7" s="215" t="s">
        <v>341</v>
      </c>
      <c r="AA7" s="215" t="s">
        <v>290</v>
      </c>
    </row>
    <row r="8" spans="1:27" ht="16.8" x14ac:dyDescent="0.35">
      <c r="A8" s="104"/>
      <c r="B8" s="3"/>
      <c r="C8" s="44" t="s">
        <v>80</v>
      </c>
      <c r="D8" s="3" t="s">
        <v>36</v>
      </c>
      <c r="E8" s="6" t="s">
        <v>56</v>
      </c>
      <c r="F8" s="19">
        <v>0.01</v>
      </c>
      <c r="G8" s="17"/>
      <c r="I8"/>
      <c r="J8"/>
      <c r="L8" s="4"/>
      <c r="M8" s="5"/>
      <c r="O8" s="290"/>
      <c r="P8" s="282"/>
      <c r="Q8" s="195" t="s">
        <v>259</v>
      </c>
      <c r="R8" s="63">
        <v>301935</v>
      </c>
      <c r="S8" s="55">
        <v>6165475</v>
      </c>
      <c r="U8" s="215" t="s">
        <v>71</v>
      </c>
      <c r="V8" s="205" t="s">
        <v>24</v>
      </c>
      <c r="W8" s="210" t="s">
        <v>119</v>
      </c>
      <c r="X8" s="204" t="s">
        <v>209</v>
      </c>
      <c r="Y8" s="217" t="s">
        <v>338</v>
      </c>
      <c r="Z8" s="215" t="s">
        <v>279</v>
      </c>
      <c r="AA8" s="215" t="s">
        <v>291</v>
      </c>
    </row>
    <row r="9" spans="1:27" ht="14.4" x14ac:dyDescent="0.3">
      <c r="A9" s="104"/>
      <c r="B9" s="3"/>
      <c r="C9" s="44" t="s">
        <v>81</v>
      </c>
      <c r="D9" s="3" t="s">
        <v>6</v>
      </c>
      <c r="E9" s="6" t="s">
        <v>56</v>
      </c>
      <c r="F9" s="19">
        <v>0.2</v>
      </c>
      <c r="G9" s="17"/>
      <c r="I9"/>
      <c r="J9"/>
      <c r="M9" s="5"/>
      <c r="O9" s="290"/>
      <c r="P9" s="283" t="s">
        <v>220</v>
      </c>
      <c r="Q9" s="195" t="s">
        <v>259</v>
      </c>
      <c r="R9" s="63">
        <v>301935</v>
      </c>
      <c r="S9" s="55">
        <v>6165475</v>
      </c>
      <c r="U9" s="215" t="s">
        <v>147</v>
      </c>
      <c r="V9" s="205" t="s">
        <v>2</v>
      </c>
      <c r="W9" s="210" t="s">
        <v>119</v>
      </c>
      <c r="X9" s="204" t="s">
        <v>209</v>
      </c>
      <c r="Y9" s="217" t="s">
        <v>338</v>
      </c>
      <c r="Z9" s="215" t="s">
        <v>279</v>
      </c>
      <c r="AA9" s="215" t="s">
        <v>292</v>
      </c>
    </row>
    <row r="10" spans="1:27" ht="14.4" x14ac:dyDescent="0.3">
      <c r="A10" s="104" t="s">
        <v>5</v>
      </c>
      <c r="B10" s="3"/>
      <c r="C10" s="45" t="s">
        <v>5</v>
      </c>
      <c r="D10" s="3" t="s">
        <v>60</v>
      </c>
      <c r="E10" s="6" t="s">
        <v>56</v>
      </c>
      <c r="F10" s="19">
        <v>200</v>
      </c>
      <c r="G10" s="17"/>
      <c r="I10"/>
      <c r="J10"/>
      <c r="M10" s="5"/>
      <c r="O10" s="290"/>
      <c r="P10" s="282"/>
      <c r="Q10" s="195" t="s">
        <v>255</v>
      </c>
      <c r="R10" s="63">
        <v>287211</v>
      </c>
      <c r="S10" s="55">
        <v>6165120</v>
      </c>
      <c r="U10" s="215" t="s">
        <v>83</v>
      </c>
      <c r="V10" s="205" t="s">
        <v>7</v>
      </c>
      <c r="W10" s="210" t="s">
        <v>116</v>
      </c>
      <c r="X10" s="204" t="s">
        <v>209</v>
      </c>
      <c r="Y10" s="217" t="s">
        <v>338</v>
      </c>
      <c r="Z10" s="215" t="s">
        <v>281</v>
      </c>
      <c r="AA10" s="215" t="s">
        <v>293</v>
      </c>
    </row>
    <row r="11" spans="1:27" ht="14.4" x14ac:dyDescent="0.3">
      <c r="A11" s="104"/>
      <c r="B11" s="3"/>
      <c r="C11" s="44" t="s">
        <v>82</v>
      </c>
      <c r="D11" s="3" t="s">
        <v>61</v>
      </c>
      <c r="E11" s="6" t="s">
        <v>56</v>
      </c>
      <c r="F11" s="19">
        <v>0.05</v>
      </c>
      <c r="G11" s="17"/>
      <c r="I11"/>
      <c r="J11"/>
      <c r="M11" s="5"/>
      <c r="O11" s="290"/>
      <c r="P11" s="283" t="s">
        <v>223</v>
      </c>
      <c r="Q11" s="195" t="s">
        <v>255</v>
      </c>
      <c r="R11" s="63">
        <v>287211</v>
      </c>
      <c r="S11" s="55">
        <v>6165120</v>
      </c>
      <c r="U11" s="215" t="s">
        <v>295</v>
      </c>
      <c r="V11" s="205" t="s">
        <v>8</v>
      </c>
      <c r="W11" s="210" t="s">
        <v>116</v>
      </c>
      <c r="X11" s="204" t="s">
        <v>209</v>
      </c>
      <c r="Y11" s="217" t="s">
        <v>338</v>
      </c>
      <c r="Z11" s="215" t="s">
        <v>281</v>
      </c>
      <c r="AA11" s="215" t="s">
        <v>294</v>
      </c>
    </row>
    <row r="12" spans="1:27" ht="14.4" x14ac:dyDescent="0.3">
      <c r="A12" s="104" t="s">
        <v>7</v>
      </c>
      <c r="B12" s="3"/>
      <c r="C12" s="44" t="s">
        <v>83</v>
      </c>
      <c r="D12" s="3" t="s">
        <v>7</v>
      </c>
      <c r="E12" s="6" t="s">
        <v>56</v>
      </c>
      <c r="F12" s="19">
        <v>0.2</v>
      </c>
      <c r="G12" s="17"/>
      <c r="I12"/>
      <c r="J12"/>
      <c r="M12" s="5"/>
      <c r="O12" s="290"/>
      <c r="P12" s="282"/>
      <c r="Q12" s="195" t="s">
        <v>260</v>
      </c>
      <c r="R12" s="63">
        <v>281934</v>
      </c>
      <c r="S12" s="55">
        <v>6180105</v>
      </c>
      <c r="U12" s="215" t="s">
        <v>85</v>
      </c>
      <c r="V12" s="205" t="s">
        <v>12</v>
      </c>
      <c r="W12" s="210" t="s">
        <v>117</v>
      </c>
      <c r="X12" s="204" t="s">
        <v>209</v>
      </c>
      <c r="Y12" s="217" t="s">
        <v>338</v>
      </c>
      <c r="Z12" s="215" t="s">
        <v>342</v>
      </c>
      <c r="AA12" s="215" t="s">
        <v>296</v>
      </c>
    </row>
    <row r="13" spans="1:27" ht="14.4" x14ac:dyDescent="0.3">
      <c r="A13" s="103" t="s">
        <v>62</v>
      </c>
      <c r="B13" s="3"/>
      <c r="C13" s="44" t="s">
        <v>84</v>
      </c>
      <c r="D13" s="3" t="s">
        <v>62</v>
      </c>
      <c r="E13" s="6" t="s">
        <v>56</v>
      </c>
      <c r="F13" s="19">
        <v>0.1</v>
      </c>
      <c r="G13" s="17"/>
      <c r="I13"/>
      <c r="J13"/>
      <c r="M13" s="5"/>
      <c r="O13" s="290"/>
      <c r="P13" s="283" t="s">
        <v>226</v>
      </c>
      <c r="Q13" s="195" t="s">
        <v>260</v>
      </c>
      <c r="R13" s="63">
        <v>281934</v>
      </c>
      <c r="S13" s="55">
        <v>6180105</v>
      </c>
      <c r="U13" s="215" t="s">
        <v>298</v>
      </c>
      <c r="V13" s="205" t="s">
        <v>13</v>
      </c>
      <c r="W13" s="210" t="s">
        <v>117</v>
      </c>
      <c r="X13" s="204" t="s">
        <v>209</v>
      </c>
      <c r="Y13" s="217" t="s">
        <v>338</v>
      </c>
      <c r="Z13" s="215" t="s">
        <v>342</v>
      </c>
      <c r="AA13" s="215" t="s">
        <v>297</v>
      </c>
    </row>
    <row r="14" spans="1:27" ht="15" thickBot="1" x14ac:dyDescent="0.35">
      <c r="A14" s="103"/>
      <c r="B14" s="3"/>
      <c r="C14" s="45" t="s">
        <v>63</v>
      </c>
      <c r="D14" s="3" t="s">
        <v>64</v>
      </c>
      <c r="E14" s="6" t="s">
        <v>56</v>
      </c>
      <c r="F14" s="19">
        <v>1</v>
      </c>
      <c r="G14" s="17"/>
      <c r="I14"/>
      <c r="J14"/>
      <c r="M14" s="5" t="s">
        <v>270</v>
      </c>
      <c r="O14" s="291"/>
      <c r="P14" s="281"/>
      <c r="Q14" s="196" t="s">
        <v>261</v>
      </c>
      <c r="R14" s="64">
        <v>276200</v>
      </c>
      <c r="S14" s="59">
        <v>6202580</v>
      </c>
      <c r="U14" s="215" t="s">
        <v>88</v>
      </c>
      <c r="V14" s="205" t="s">
        <v>14</v>
      </c>
      <c r="W14" s="210" t="s">
        <v>120</v>
      </c>
      <c r="X14" s="204" t="s">
        <v>209</v>
      </c>
      <c r="Y14" s="217" t="s">
        <v>338</v>
      </c>
      <c r="Z14" s="215" t="s">
        <v>343</v>
      </c>
      <c r="AA14" s="215" t="s">
        <v>301</v>
      </c>
    </row>
    <row r="15" spans="1:27" ht="14.4" x14ac:dyDescent="0.3">
      <c r="A15" s="104" t="s">
        <v>12</v>
      </c>
      <c r="B15" s="3"/>
      <c r="C15" s="44" t="s">
        <v>85</v>
      </c>
      <c r="D15" s="3" t="s">
        <v>12</v>
      </c>
      <c r="E15" s="6" t="s">
        <v>56</v>
      </c>
      <c r="F15" s="19">
        <v>5</v>
      </c>
      <c r="G15" s="17"/>
      <c r="I15"/>
      <c r="J15"/>
      <c r="M15" s="5"/>
      <c r="O15" s="289" t="s">
        <v>228</v>
      </c>
      <c r="P15" s="280" t="s">
        <v>229</v>
      </c>
      <c r="Q15" s="194" t="s">
        <v>262</v>
      </c>
      <c r="R15" s="62">
        <v>352348</v>
      </c>
      <c r="S15" s="57">
        <v>6130155</v>
      </c>
      <c r="U15" s="215" t="s">
        <v>299</v>
      </c>
      <c r="V15" s="205" t="s">
        <v>15</v>
      </c>
      <c r="W15" s="210" t="s">
        <v>120</v>
      </c>
      <c r="X15" s="204" t="s">
        <v>209</v>
      </c>
      <c r="Y15" s="217" t="s">
        <v>338</v>
      </c>
      <c r="Z15" s="215" t="s">
        <v>343</v>
      </c>
      <c r="AA15" s="215" t="s">
        <v>300</v>
      </c>
    </row>
    <row r="16" spans="1:27" ht="15" thickBot="1" x14ac:dyDescent="0.35">
      <c r="A16" s="104"/>
      <c r="B16" s="3"/>
      <c r="C16" s="44" t="s">
        <v>86</v>
      </c>
      <c r="D16" s="3" t="s">
        <v>65</v>
      </c>
      <c r="E16" s="6" t="s">
        <v>56</v>
      </c>
      <c r="F16" s="19">
        <v>2.5</v>
      </c>
      <c r="G16" s="17"/>
      <c r="I16"/>
      <c r="J16"/>
      <c r="M16" s="5"/>
      <c r="O16" s="291"/>
      <c r="P16" s="284"/>
      <c r="Q16" s="197" t="s">
        <v>263</v>
      </c>
      <c r="R16" s="65">
        <v>327943</v>
      </c>
      <c r="S16" s="60">
        <v>6161105</v>
      </c>
      <c r="U16" s="215" t="s">
        <v>76</v>
      </c>
      <c r="V16" s="205" t="s">
        <v>3</v>
      </c>
      <c r="W16" s="210" t="s">
        <v>187</v>
      </c>
      <c r="X16" s="204" t="s">
        <v>209</v>
      </c>
      <c r="Y16" s="217" t="s">
        <v>338</v>
      </c>
      <c r="Z16" s="215" t="s">
        <v>344</v>
      </c>
      <c r="AA16" s="215" t="s">
        <v>303</v>
      </c>
    </row>
    <row r="17" spans="1:27" ht="14.4" x14ac:dyDescent="0.3">
      <c r="A17" s="104"/>
      <c r="B17" s="3"/>
      <c r="C17" s="44" t="s">
        <v>87</v>
      </c>
      <c r="D17" s="3" t="s">
        <v>66</v>
      </c>
      <c r="E17" s="6" t="s">
        <v>56</v>
      </c>
      <c r="F17" s="19">
        <v>7.4999999999999997E-2</v>
      </c>
      <c r="G17" s="17"/>
      <c r="I17"/>
      <c r="J17"/>
      <c r="M17" s="5"/>
      <c r="O17" s="292" t="s">
        <v>231</v>
      </c>
      <c r="P17" s="285" t="s">
        <v>232</v>
      </c>
      <c r="Q17" s="194" t="s">
        <v>264</v>
      </c>
      <c r="R17" s="62">
        <v>331342</v>
      </c>
      <c r="S17" s="57">
        <v>6141551</v>
      </c>
      <c r="U17" s="215" t="s">
        <v>302</v>
      </c>
      <c r="V17" s="205" t="s">
        <v>4</v>
      </c>
      <c r="W17" s="210" t="s">
        <v>187</v>
      </c>
      <c r="X17" s="204" t="s">
        <v>209</v>
      </c>
      <c r="Y17" s="217" t="s">
        <v>338</v>
      </c>
      <c r="Z17" s="215" t="s">
        <v>344</v>
      </c>
      <c r="AA17" s="215" t="s">
        <v>304</v>
      </c>
    </row>
    <row r="18" spans="1:27" ht="14.4" x14ac:dyDescent="0.3">
      <c r="A18" s="104" t="s">
        <v>14</v>
      </c>
      <c r="B18" s="3"/>
      <c r="C18" s="44" t="s">
        <v>88</v>
      </c>
      <c r="D18" s="3" t="s">
        <v>14</v>
      </c>
      <c r="E18" s="6" t="s">
        <v>56</v>
      </c>
      <c r="F18" s="19">
        <v>0.2</v>
      </c>
      <c r="G18" s="17"/>
      <c r="M18" s="5"/>
      <c r="O18" s="293"/>
      <c r="P18" s="286"/>
      <c r="Q18" s="195" t="s">
        <v>265</v>
      </c>
      <c r="R18" s="63">
        <v>320413</v>
      </c>
      <c r="S18" s="55">
        <v>6139817</v>
      </c>
      <c r="U18" s="215" t="s">
        <v>89</v>
      </c>
      <c r="V18" s="205" t="s">
        <v>16</v>
      </c>
      <c r="W18" s="210" t="s">
        <v>193</v>
      </c>
      <c r="X18" s="204" t="s">
        <v>209</v>
      </c>
      <c r="Y18" s="217" t="s">
        <v>338</v>
      </c>
      <c r="Z18" s="215" t="s">
        <v>345</v>
      </c>
      <c r="AA18" s="215" t="s">
        <v>306</v>
      </c>
    </row>
    <row r="19" spans="1:27" ht="14.4" x14ac:dyDescent="0.3">
      <c r="A19" s="104" t="s">
        <v>16</v>
      </c>
      <c r="B19" s="3"/>
      <c r="C19" s="44" t="s">
        <v>89</v>
      </c>
      <c r="D19" s="3" t="s">
        <v>16</v>
      </c>
      <c r="E19" s="6" t="s">
        <v>56</v>
      </c>
      <c r="F19" s="19">
        <v>1E-3</v>
      </c>
      <c r="G19" s="17"/>
      <c r="M19" s="5"/>
      <c r="O19" s="293"/>
      <c r="P19" s="287" t="s">
        <v>235</v>
      </c>
      <c r="Q19" s="195" t="s">
        <v>265</v>
      </c>
      <c r="R19" s="63">
        <v>320413</v>
      </c>
      <c r="S19" s="55">
        <v>6139817</v>
      </c>
      <c r="U19" s="215" t="s">
        <v>305</v>
      </c>
      <c r="V19" s="205" t="s">
        <v>17</v>
      </c>
      <c r="W19" s="210" t="s">
        <v>193</v>
      </c>
      <c r="X19" s="204" t="s">
        <v>209</v>
      </c>
      <c r="Y19" s="217" t="s">
        <v>338</v>
      </c>
      <c r="Z19" s="215" t="s">
        <v>345</v>
      </c>
      <c r="AA19" s="215" t="s">
        <v>307</v>
      </c>
    </row>
    <row r="20" spans="1:27" ht="15" thickBot="1" x14ac:dyDescent="0.35">
      <c r="A20" s="104" t="s">
        <v>18</v>
      </c>
      <c r="B20" s="3"/>
      <c r="C20" s="44" t="s">
        <v>90</v>
      </c>
      <c r="D20" s="3" t="s">
        <v>18</v>
      </c>
      <c r="E20" s="6" t="s">
        <v>56</v>
      </c>
      <c r="F20" s="19">
        <v>0.01</v>
      </c>
      <c r="G20" s="17"/>
      <c r="M20" s="5"/>
      <c r="O20" s="294"/>
      <c r="P20" s="288"/>
      <c r="Q20" s="196" t="s">
        <v>263</v>
      </c>
      <c r="R20" s="64">
        <v>282329</v>
      </c>
      <c r="S20" s="59">
        <v>6174520</v>
      </c>
      <c r="U20" s="215" t="s">
        <v>93</v>
      </c>
      <c r="V20" s="205" t="s">
        <v>28</v>
      </c>
      <c r="W20" s="210" t="s">
        <v>190</v>
      </c>
      <c r="X20" s="204" t="s">
        <v>209</v>
      </c>
      <c r="Y20" s="217" t="s">
        <v>338</v>
      </c>
      <c r="Z20" s="215" t="s">
        <v>346</v>
      </c>
      <c r="AA20" s="215" t="s">
        <v>309</v>
      </c>
    </row>
    <row r="21" spans="1:27" ht="14.4" x14ac:dyDescent="0.3">
      <c r="A21" s="104"/>
      <c r="B21" s="3"/>
      <c r="C21" s="44" t="s">
        <v>91</v>
      </c>
      <c r="D21" s="3" t="s">
        <v>19</v>
      </c>
      <c r="E21" s="6" t="s">
        <v>56</v>
      </c>
      <c r="F21" s="19">
        <v>0.2</v>
      </c>
      <c r="G21" s="17"/>
      <c r="M21" s="5"/>
      <c r="O21" s="278" t="s">
        <v>237</v>
      </c>
      <c r="P21" s="280" t="s">
        <v>238</v>
      </c>
      <c r="Q21" s="194" t="s">
        <v>266</v>
      </c>
      <c r="R21" s="241">
        <v>278704</v>
      </c>
      <c r="S21" s="242">
        <v>6174166</v>
      </c>
      <c r="U21" s="215" t="s">
        <v>310</v>
      </c>
      <c r="V21" s="205" t="s">
        <v>29</v>
      </c>
      <c r="W21" s="210" t="s">
        <v>190</v>
      </c>
      <c r="X21" s="204" t="s">
        <v>209</v>
      </c>
      <c r="Y21" s="217" t="s">
        <v>338</v>
      </c>
      <c r="Z21" s="215" t="s">
        <v>346</v>
      </c>
      <c r="AA21" s="215" t="s">
        <v>308</v>
      </c>
    </row>
    <row r="22" spans="1:27" ht="15" thickBot="1" x14ac:dyDescent="0.35">
      <c r="A22" s="104"/>
      <c r="B22" s="3"/>
      <c r="C22" s="44" t="s">
        <v>92</v>
      </c>
      <c r="D22" s="3" t="s">
        <v>67</v>
      </c>
      <c r="E22" s="6" t="s">
        <v>56</v>
      </c>
      <c r="F22" s="19">
        <v>0.2</v>
      </c>
      <c r="G22" s="17"/>
      <c r="M22" s="4"/>
      <c r="O22" s="279"/>
      <c r="P22" s="281"/>
      <c r="Q22" s="196" t="s">
        <v>263</v>
      </c>
      <c r="R22" s="64">
        <v>276562</v>
      </c>
      <c r="S22" s="59">
        <v>6193263</v>
      </c>
      <c r="U22" s="215" t="s">
        <v>84</v>
      </c>
      <c r="V22" s="205" t="s">
        <v>62</v>
      </c>
      <c r="W22" s="210" t="s">
        <v>117</v>
      </c>
      <c r="X22" s="204" t="s">
        <v>209</v>
      </c>
      <c r="Y22" s="217" t="s">
        <v>338</v>
      </c>
      <c r="Z22" s="215" t="s">
        <v>342</v>
      </c>
      <c r="AA22" s="215" t="s">
        <v>311</v>
      </c>
    </row>
    <row r="23" spans="1:27" ht="14.4" x14ac:dyDescent="0.3">
      <c r="A23" s="104" t="s">
        <v>28</v>
      </c>
      <c r="B23" s="3"/>
      <c r="C23" s="44" t="s">
        <v>93</v>
      </c>
      <c r="D23" s="3" t="s">
        <v>28</v>
      </c>
      <c r="E23" s="6" t="s">
        <v>56</v>
      </c>
      <c r="F23" s="19">
        <v>5</v>
      </c>
      <c r="G23" s="17"/>
      <c r="M23" s="4"/>
      <c r="O23" s="1">
        <v>15</v>
      </c>
      <c r="P23" s="1">
        <v>16</v>
      </c>
      <c r="Q23" s="1">
        <v>17</v>
      </c>
      <c r="R23" s="1">
        <v>18</v>
      </c>
      <c r="S23" s="1">
        <v>19</v>
      </c>
      <c r="U23" s="215" t="s">
        <v>313</v>
      </c>
      <c r="V23" s="205" t="s">
        <v>9</v>
      </c>
      <c r="W23" s="210" t="s">
        <v>117</v>
      </c>
      <c r="X23" s="204" t="s">
        <v>209</v>
      </c>
      <c r="Y23" s="217" t="s">
        <v>338</v>
      </c>
      <c r="Z23" s="215" t="s">
        <v>342</v>
      </c>
      <c r="AA23" s="215" t="s">
        <v>312</v>
      </c>
    </row>
    <row r="24" spans="1:27" ht="14.4" x14ac:dyDescent="0.3">
      <c r="A24" s="104"/>
      <c r="B24" s="3"/>
      <c r="C24" s="44" t="s">
        <v>94</v>
      </c>
      <c r="D24" s="3" t="s">
        <v>23</v>
      </c>
      <c r="E24" s="6" t="s">
        <v>56</v>
      </c>
      <c r="F24" s="19">
        <v>0.02</v>
      </c>
      <c r="G24" s="17"/>
      <c r="M24" s="4"/>
      <c r="P24" s="200" t="s">
        <v>268</v>
      </c>
      <c r="Q24" s="200" t="s">
        <v>272</v>
      </c>
      <c r="R24" s="198">
        <v>331819</v>
      </c>
      <c r="S24" s="198">
        <v>6158704</v>
      </c>
      <c r="U24" s="215" t="s">
        <v>334</v>
      </c>
      <c r="V24" s="205" t="s">
        <v>27</v>
      </c>
      <c r="W24" s="205" t="s">
        <v>53</v>
      </c>
      <c r="X24" s="205" t="s">
        <v>53</v>
      </c>
      <c r="Y24" s="205" t="s">
        <v>53</v>
      </c>
      <c r="Z24" s="205" t="s">
        <v>53</v>
      </c>
      <c r="AA24" s="215" t="s">
        <v>335</v>
      </c>
    </row>
    <row r="25" spans="1:27" ht="14.4" x14ac:dyDescent="0.3">
      <c r="A25" s="104"/>
      <c r="B25" s="3"/>
      <c r="C25" s="45" t="s">
        <v>68</v>
      </c>
      <c r="D25" s="3" t="s">
        <v>69</v>
      </c>
      <c r="E25" s="6" t="s">
        <v>70</v>
      </c>
      <c r="F25" s="19">
        <v>35</v>
      </c>
      <c r="G25" s="17"/>
      <c r="M25" s="4"/>
      <c r="P25" s="4" t="s">
        <v>248</v>
      </c>
      <c r="Q25" s="193" t="s">
        <v>259</v>
      </c>
      <c r="R25" s="15">
        <v>302249</v>
      </c>
      <c r="S25" s="15">
        <v>6165689</v>
      </c>
      <c r="U25" s="215" t="s">
        <v>79</v>
      </c>
      <c r="V25" s="205" t="s">
        <v>25</v>
      </c>
      <c r="W25" s="220" t="s">
        <v>188</v>
      </c>
      <c r="X25" s="204" t="s">
        <v>209</v>
      </c>
      <c r="Y25" s="217" t="s">
        <v>338</v>
      </c>
      <c r="Z25" s="215" t="s">
        <v>347</v>
      </c>
      <c r="AA25" s="215" t="s">
        <v>316</v>
      </c>
    </row>
    <row r="26" spans="1:27" ht="14.4" x14ac:dyDescent="0.3">
      <c r="A26" s="104" t="s">
        <v>24</v>
      </c>
      <c r="B26" s="3"/>
      <c r="C26" s="45" t="s">
        <v>71</v>
      </c>
      <c r="D26" s="3" t="s">
        <v>72</v>
      </c>
      <c r="E26" s="6" t="s">
        <v>56</v>
      </c>
      <c r="F26" s="19">
        <v>250</v>
      </c>
      <c r="G26" s="17"/>
      <c r="M26" s="4"/>
      <c r="P26" s="4" t="s">
        <v>247</v>
      </c>
      <c r="Q26" s="192" t="s">
        <v>255</v>
      </c>
      <c r="R26" s="15">
        <v>287317</v>
      </c>
      <c r="S26" s="15">
        <v>6165322</v>
      </c>
      <c r="U26" s="215" t="s">
        <v>314</v>
      </c>
      <c r="V26" s="205" t="s">
        <v>26</v>
      </c>
      <c r="W26" s="220" t="s">
        <v>188</v>
      </c>
      <c r="X26" s="204" t="s">
        <v>209</v>
      </c>
      <c r="Y26" s="217" t="s">
        <v>338</v>
      </c>
      <c r="Z26" s="215" t="s">
        <v>347</v>
      </c>
      <c r="AA26" s="215" t="s">
        <v>315</v>
      </c>
    </row>
    <row r="27" spans="1:27" ht="14.4" x14ac:dyDescent="0.3">
      <c r="A27" s="104"/>
      <c r="B27" s="3"/>
      <c r="C27" s="45" t="s">
        <v>74</v>
      </c>
      <c r="D27" s="3" t="s">
        <v>73</v>
      </c>
      <c r="E27" s="6" t="s">
        <v>56</v>
      </c>
      <c r="F27" s="19">
        <v>0.1</v>
      </c>
      <c r="G27" s="17"/>
      <c r="M27" s="4"/>
      <c r="P27" s="199" t="s">
        <v>244</v>
      </c>
      <c r="Q27" s="192" t="s">
        <v>251</v>
      </c>
      <c r="R27" s="15">
        <v>281996</v>
      </c>
      <c r="S27" s="15">
        <v>6177744</v>
      </c>
      <c r="U27" s="228" t="s">
        <v>327</v>
      </c>
      <c r="V27" s="205" t="s">
        <v>11</v>
      </c>
      <c r="W27" s="220" t="s">
        <v>188</v>
      </c>
      <c r="X27" s="204" t="s">
        <v>209</v>
      </c>
      <c r="Y27" s="217" t="s">
        <v>338</v>
      </c>
      <c r="Z27" s="227" t="s">
        <v>347</v>
      </c>
      <c r="AA27" s="215" t="s">
        <v>328</v>
      </c>
    </row>
    <row r="28" spans="1:27" ht="16.8" x14ac:dyDescent="0.35">
      <c r="A28" s="104"/>
      <c r="B28" s="3"/>
      <c r="C28" s="44" t="s">
        <v>95</v>
      </c>
      <c r="D28" s="3" t="s">
        <v>38</v>
      </c>
      <c r="E28" s="6" t="s">
        <v>56</v>
      </c>
      <c r="F28" s="19">
        <v>2</v>
      </c>
      <c r="G28" s="17"/>
      <c r="J28" s="17"/>
      <c r="M28" s="4"/>
      <c r="P28" s="199" t="s">
        <v>243</v>
      </c>
      <c r="Q28" s="192" t="s">
        <v>271</v>
      </c>
      <c r="R28" s="15">
        <v>280012</v>
      </c>
      <c r="S28" s="15">
        <v>6199324</v>
      </c>
      <c r="U28" s="215" t="s">
        <v>283</v>
      </c>
      <c r="V28" s="205" t="s">
        <v>20</v>
      </c>
      <c r="W28" s="220" t="s">
        <v>186</v>
      </c>
      <c r="X28" s="204" t="s">
        <v>209</v>
      </c>
      <c r="Y28" s="217" t="s">
        <v>338</v>
      </c>
      <c r="Z28" s="215" t="s">
        <v>284</v>
      </c>
      <c r="AA28" s="215" t="s">
        <v>285</v>
      </c>
    </row>
    <row r="29" spans="1:27" ht="14.4" x14ac:dyDescent="0.3">
      <c r="A29" s="104" t="s">
        <v>0</v>
      </c>
      <c r="B29" s="3"/>
      <c r="C29" s="44" t="s">
        <v>96</v>
      </c>
      <c r="D29" s="3" t="s">
        <v>0</v>
      </c>
      <c r="E29" s="6" t="s">
        <v>75</v>
      </c>
      <c r="F29" s="19">
        <v>1000</v>
      </c>
      <c r="G29" s="17"/>
      <c r="J29" s="17"/>
      <c r="M29" s="4"/>
      <c r="P29" s="4" t="s">
        <v>249</v>
      </c>
      <c r="Q29" s="193" t="s">
        <v>252</v>
      </c>
      <c r="R29" s="15">
        <v>328377</v>
      </c>
      <c r="S29" s="15">
        <v>6160377</v>
      </c>
      <c r="U29" s="215" t="s">
        <v>317</v>
      </c>
      <c r="V29" s="205" t="s">
        <v>10</v>
      </c>
      <c r="W29" s="220" t="s">
        <v>118</v>
      </c>
      <c r="X29" s="204" t="s">
        <v>209</v>
      </c>
      <c r="Y29" s="217" t="s">
        <v>338</v>
      </c>
      <c r="Z29" s="215" t="s">
        <v>348</v>
      </c>
      <c r="AA29" s="215" t="s">
        <v>318</v>
      </c>
    </row>
    <row r="30" spans="1:27" ht="15.6" x14ac:dyDescent="0.35">
      <c r="A30" s="103" t="s">
        <v>181</v>
      </c>
      <c r="B30" s="3"/>
      <c r="C30" s="44" t="s">
        <v>111</v>
      </c>
      <c r="D30" s="2" t="s">
        <v>112</v>
      </c>
      <c r="E30" s="7" t="s">
        <v>99</v>
      </c>
      <c r="F30" s="19">
        <v>7500</v>
      </c>
      <c r="G30" s="17"/>
      <c r="M30" s="4"/>
      <c r="P30" s="4" t="s">
        <v>250</v>
      </c>
      <c r="Q30" s="192" t="s">
        <v>256</v>
      </c>
      <c r="R30" s="15">
        <v>320622</v>
      </c>
      <c r="S30" s="15">
        <v>6140137</v>
      </c>
      <c r="U30" s="215" t="s">
        <v>329</v>
      </c>
      <c r="V30" s="205" t="s">
        <v>21</v>
      </c>
      <c r="W30" s="205" t="s">
        <v>53</v>
      </c>
      <c r="X30" s="204" t="s">
        <v>209</v>
      </c>
      <c r="Y30" s="217" t="s">
        <v>338</v>
      </c>
      <c r="Z30" s="205" t="s">
        <v>53</v>
      </c>
      <c r="AA30" s="215" t="s">
        <v>330</v>
      </c>
    </row>
    <row r="31" spans="1:27" s="17" customFormat="1" ht="14.4" x14ac:dyDescent="0.3">
      <c r="A31" s="103" t="s">
        <v>182</v>
      </c>
      <c r="B31" s="3"/>
      <c r="C31" s="44" t="s">
        <v>111</v>
      </c>
      <c r="D31" s="2" t="s">
        <v>112</v>
      </c>
      <c r="E31" s="7" t="s">
        <v>99</v>
      </c>
      <c r="F31" s="19">
        <v>3000</v>
      </c>
      <c r="M31" s="4"/>
      <c r="P31" s="4" t="s">
        <v>246</v>
      </c>
      <c r="Q31" s="192" t="s">
        <v>254</v>
      </c>
      <c r="R31" s="15">
        <v>282041</v>
      </c>
      <c r="S31" s="15">
        <v>6171280</v>
      </c>
      <c r="U31" s="215" t="s">
        <v>108</v>
      </c>
      <c r="V31" s="205" t="s">
        <v>108</v>
      </c>
      <c r="W31" s="205" t="s">
        <v>53</v>
      </c>
      <c r="X31" s="205" t="s">
        <v>53</v>
      </c>
      <c r="Y31" s="205" t="s">
        <v>53</v>
      </c>
      <c r="Z31" s="205" t="s">
        <v>53</v>
      </c>
      <c r="AA31" s="215" t="s">
        <v>321</v>
      </c>
    </row>
    <row r="32" spans="1:27" s="17" customFormat="1" ht="14.4" x14ac:dyDescent="0.3">
      <c r="A32" s="103" t="s">
        <v>183</v>
      </c>
      <c r="B32" s="3"/>
      <c r="C32" s="44" t="s">
        <v>111</v>
      </c>
      <c r="D32" s="2" t="s">
        <v>112</v>
      </c>
      <c r="E32" s="7" t="s">
        <v>99</v>
      </c>
      <c r="F32" s="19">
        <v>1500</v>
      </c>
      <c r="M32" s="4"/>
      <c r="P32" s="199" t="s">
        <v>245</v>
      </c>
      <c r="Q32" s="192" t="s">
        <v>253</v>
      </c>
      <c r="R32" s="15">
        <v>276098</v>
      </c>
      <c r="S32" s="15">
        <v>6190851</v>
      </c>
      <c r="U32" s="215" t="s">
        <v>146</v>
      </c>
      <c r="V32" s="205" t="s">
        <v>44</v>
      </c>
      <c r="W32" s="205" t="s">
        <v>53</v>
      </c>
      <c r="X32" s="205" t="s">
        <v>210</v>
      </c>
      <c r="Y32" s="217" t="s">
        <v>340</v>
      </c>
      <c r="Z32" s="205" t="s">
        <v>53</v>
      </c>
      <c r="AA32" s="215" t="s">
        <v>333</v>
      </c>
    </row>
    <row r="33" spans="1:42" s="17" customFormat="1" ht="14.4" x14ac:dyDescent="0.3">
      <c r="A33" s="103" t="s">
        <v>184</v>
      </c>
      <c r="B33" s="3"/>
      <c r="C33" s="44" t="s">
        <v>111</v>
      </c>
      <c r="D33" s="2" t="s">
        <v>112</v>
      </c>
      <c r="E33" s="7" t="s">
        <v>99</v>
      </c>
      <c r="F33" s="19">
        <v>750</v>
      </c>
      <c r="M33" s="4"/>
      <c r="U33" s="215" t="s">
        <v>96</v>
      </c>
      <c r="V33" s="205" t="s">
        <v>0</v>
      </c>
      <c r="W33" s="220" t="s">
        <v>118</v>
      </c>
      <c r="X33" s="204" t="s">
        <v>211</v>
      </c>
      <c r="Y33" s="217" t="s">
        <v>339</v>
      </c>
      <c r="Z33" s="215" t="s">
        <v>349</v>
      </c>
      <c r="AA33" s="215" t="s">
        <v>336</v>
      </c>
    </row>
    <row r="34" spans="1:42" ht="14.4" x14ac:dyDescent="0.3">
      <c r="A34" s="104" t="s">
        <v>22</v>
      </c>
      <c r="B34" s="3"/>
      <c r="C34" s="44" t="s">
        <v>97</v>
      </c>
      <c r="D34" s="2" t="s">
        <v>22</v>
      </c>
      <c r="E34" s="7" t="s">
        <v>98</v>
      </c>
      <c r="F34" s="19">
        <v>5000</v>
      </c>
      <c r="M34" s="4"/>
      <c r="U34" s="215" t="s">
        <v>105</v>
      </c>
      <c r="V34" s="205" t="s">
        <v>1</v>
      </c>
      <c r="W34" s="220" t="s">
        <v>118</v>
      </c>
      <c r="X34" s="204" t="s">
        <v>211</v>
      </c>
      <c r="Y34" s="217" t="s">
        <v>339</v>
      </c>
      <c r="Z34" s="215" t="s">
        <v>349</v>
      </c>
      <c r="AA34" s="215" t="s">
        <v>322</v>
      </c>
    </row>
    <row r="35" spans="1:42" s="17" customFormat="1" ht="14.4" x14ac:dyDescent="0.3">
      <c r="A35" s="104" t="s">
        <v>123</v>
      </c>
      <c r="B35" s="3"/>
      <c r="C35" s="44" t="s">
        <v>97</v>
      </c>
      <c r="D35" s="2" t="s">
        <v>22</v>
      </c>
      <c r="E35" s="7" t="s">
        <v>98</v>
      </c>
      <c r="F35" s="19">
        <v>2000</v>
      </c>
      <c r="M35" s="4"/>
      <c r="U35" s="215" t="s">
        <v>331</v>
      </c>
      <c r="V35" s="216" t="s">
        <v>170</v>
      </c>
      <c r="W35" s="205" t="s">
        <v>117</v>
      </c>
      <c r="X35" s="204" t="s">
        <v>209</v>
      </c>
      <c r="Y35" s="217" t="s">
        <v>338</v>
      </c>
      <c r="Z35" s="215" t="s">
        <v>342</v>
      </c>
      <c r="AA35" s="215" t="s">
        <v>332</v>
      </c>
    </row>
    <row r="36" spans="1:42" s="17" customFormat="1" ht="14.4" x14ac:dyDescent="0.3">
      <c r="A36" s="104" t="s">
        <v>124</v>
      </c>
      <c r="B36" s="3"/>
      <c r="C36" s="44" t="s">
        <v>97</v>
      </c>
      <c r="D36" s="2" t="s">
        <v>22</v>
      </c>
      <c r="E36" s="7" t="s">
        <v>98</v>
      </c>
      <c r="F36" s="19">
        <v>1000</v>
      </c>
      <c r="M36" s="4"/>
      <c r="U36" s="215" t="s">
        <v>319</v>
      </c>
      <c r="V36" s="205" t="s">
        <v>171</v>
      </c>
      <c r="W36" s="205" t="s">
        <v>119</v>
      </c>
      <c r="X36" s="204" t="s">
        <v>209</v>
      </c>
      <c r="Y36" s="217" t="s">
        <v>338</v>
      </c>
      <c r="Z36" s="215" t="s">
        <v>279</v>
      </c>
      <c r="AA36" s="215" t="s">
        <v>320</v>
      </c>
    </row>
    <row r="37" spans="1:42" s="17" customFormat="1" ht="14.4" x14ac:dyDescent="0.3">
      <c r="A37" s="104" t="s">
        <v>125</v>
      </c>
      <c r="B37" s="3"/>
      <c r="C37" s="44" t="s">
        <v>97</v>
      </c>
      <c r="D37" s="2" t="s">
        <v>22</v>
      </c>
      <c r="E37" s="7" t="s">
        <v>98</v>
      </c>
      <c r="F37" s="19">
        <v>500</v>
      </c>
      <c r="M37" s="1"/>
      <c r="U37" s="215" t="s">
        <v>323</v>
      </c>
      <c r="V37" s="205" t="s">
        <v>39</v>
      </c>
      <c r="W37" s="205" t="s">
        <v>188</v>
      </c>
      <c r="X37" s="204" t="s">
        <v>209</v>
      </c>
      <c r="Y37" s="217" t="s">
        <v>338</v>
      </c>
      <c r="Z37" s="215" t="s">
        <v>347</v>
      </c>
      <c r="AA37" s="215" t="s">
        <v>324</v>
      </c>
    </row>
    <row r="38" spans="1:42" ht="14.4" x14ac:dyDescent="0.3">
      <c r="A38" s="103" t="s">
        <v>203</v>
      </c>
      <c r="B38" s="3"/>
      <c r="C38" s="45" t="s">
        <v>108</v>
      </c>
      <c r="D38" s="3" t="s">
        <v>108</v>
      </c>
      <c r="E38" s="6" t="s">
        <v>53</v>
      </c>
      <c r="F38" s="19">
        <v>5.5</v>
      </c>
      <c r="G38" s="17"/>
      <c r="U38" s="215" t="s">
        <v>325</v>
      </c>
      <c r="V38" s="205" t="s">
        <v>40</v>
      </c>
      <c r="W38" s="205" t="s">
        <v>53</v>
      </c>
      <c r="X38" s="204" t="s">
        <v>209</v>
      </c>
      <c r="Y38" s="217" t="s">
        <v>338</v>
      </c>
      <c r="Z38" s="205" t="s">
        <v>53</v>
      </c>
      <c r="AA38" s="215" t="s">
        <v>326</v>
      </c>
    </row>
    <row r="39" spans="1:42" ht="15" thickBot="1" x14ac:dyDescent="0.35">
      <c r="A39" s="105" t="s">
        <v>204</v>
      </c>
      <c r="B39" s="3"/>
      <c r="C39" s="46" t="s">
        <v>108</v>
      </c>
      <c r="D39" s="41" t="s">
        <v>108</v>
      </c>
      <c r="E39" s="21" t="s">
        <v>53</v>
      </c>
      <c r="F39" s="20">
        <v>9</v>
      </c>
      <c r="G39" s="17"/>
      <c r="U39" s="215" t="s">
        <v>286</v>
      </c>
      <c r="V39" s="205" t="s">
        <v>207</v>
      </c>
      <c r="W39" s="205" t="s">
        <v>53</v>
      </c>
      <c r="X39" s="204" t="s">
        <v>209</v>
      </c>
      <c r="Y39" s="217" t="s">
        <v>338</v>
      </c>
      <c r="Z39" s="205" t="s">
        <v>53</v>
      </c>
      <c r="AA39" s="215" t="s">
        <v>287</v>
      </c>
    </row>
    <row r="40" spans="1:42" ht="16.8" x14ac:dyDescent="0.35">
      <c r="C40" s="17"/>
      <c r="G40" s="17"/>
      <c r="U40" s="215" t="s">
        <v>288</v>
      </c>
      <c r="V40" s="204" t="s">
        <v>208</v>
      </c>
      <c r="W40" s="205" t="s">
        <v>212</v>
      </c>
      <c r="X40" s="204" t="s">
        <v>209</v>
      </c>
      <c r="Y40" s="217" t="s">
        <v>338</v>
      </c>
      <c r="Z40" s="215" t="s">
        <v>350</v>
      </c>
      <c r="AA40" s="215" t="s">
        <v>289</v>
      </c>
    </row>
    <row r="41" spans="1:42" ht="13.8" thickBot="1" x14ac:dyDescent="0.3">
      <c r="T41" s="1">
        <v>20</v>
      </c>
      <c r="U41" s="1">
        <f>T41+1</f>
        <v>21</v>
      </c>
      <c r="V41" s="17">
        <f t="shared" ref="V41:AL41" si="0">U41+1</f>
        <v>22</v>
      </c>
      <c r="W41" s="17">
        <f t="shared" si="0"/>
        <v>23</v>
      </c>
      <c r="X41" s="17">
        <f t="shared" si="0"/>
        <v>24</v>
      </c>
      <c r="Y41" s="17">
        <f t="shared" si="0"/>
        <v>25</v>
      </c>
      <c r="Z41" s="17">
        <f t="shared" si="0"/>
        <v>26</v>
      </c>
      <c r="AA41" s="17">
        <f t="shared" si="0"/>
        <v>27</v>
      </c>
      <c r="AB41" s="17">
        <f t="shared" si="0"/>
        <v>28</v>
      </c>
      <c r="AC41" s="17">
        <f t="shared" si="0"/>
        <v>29</v>
      </c>
      <c r="AD41" s="17">
        <f t="shared" si="0"/>
        <v>30</v>
      </c>
      <c r="AE41" s="17">
        <f t="shared" si="0"/>
        <v>31</v>
      </c>
      <c r="AF41" s="17">
        <f t="shared" si="0"/>
        <v>32</v>
      </c>
      <c r="AG41" s="17">
        <f t="shared" si="0"/>
        <v>33</v>
      </c>
      <c r="AH41" s="17">
        <f t="shared" si="0"/>
        <v>34</v>
      </c>
      <c r="AI41" s="17">
        <f t="shared" si="0"/>
        <v>35</v>
      </c>
      <c r="AJ41" s="17">
        <f t="shared" si="0"/>
        <v>36</v>
      </c>
      <c r="AK41" s="17">
        <f t="shared" si="0"/>
        <v>37</v>
      </c>
      <c r="AL41" s="17">
        <f t="shared" si="0"/>
        <v>38</v>
      </c>
      <c r="AM41" s="17">
        <f t="shared" ref="AM41" si="1">AL41+1</f>
        <v>39</v>
      </c>
      <c r="AN41" s="17">
        <f t="shared" ref="AN41" si="2">AM41+1</f>
        <v>40</v>
      </c>
    </row>
    <row r="42" spans="1:42" ht="18" thickBot="1" x14ac:dyDescent="0.35">
      <c r="A42" s="17"/>
      <c r="B42" s="298"/>
      <c r="C42" s="300" t="s">
        <v>32</v>
      </c>
      <c r="D42" s="300" t="s">
        <v>100</v>
      </c>
      <c r="E42" s="302" t="s">
        <v>101</v>
      </c>
      <c r="F42" s="303"/>
      <c r="G42" s="303"/>
      <c r="H42" s="303"/>
      <c r="I42" s="303"/>
      <c r="J42" s="303"/>
      <c r="K42" s="303"/>
      <c r="L42" s="303"/>
      <c r="M42" s="304"/>
      <c r="X42" s="17"/>
      <c r="AA42" s="298"/>
      <c r="AB42" s="300" t="s">
        <v>32</v>
      </c>
      <c r="AC42" s="300" t="s">
        <v>100</v>
      </c>
      <c r="AD42" s="302" t="s">
        <v>101</v>
      </c>
      <c r="AE42" s="303"/>
      <c r="AF42" s="303"/>
      <c r="AG42" s="303"/>
      <c r="AH42" s="303"/>
      <c r="AI42" s="303"/>
      <c r="AJ42" s="303"/>
      <c r="AK42" s="303"/>
      <c r="AL42" s="304"/>
      <c r="AN42" s="305" t="s">
        <v>31</v>
      </c>
      <c r="AO42" s="306"/>
      <c r="AP42" s="307"/>
    </row>
    <row r="43" spans="1:42" ht="13.5" customHeight="1" thickBot="1" x14ac:dyDescent="0.3">
      <c r="A43" s="42" t="s">
        <v>126</v>
      </c>
      <c r="B43" s="299"/>
      <c r="C43" s="301"/>
      <c r="D43" s="301"/>
      <c r="E43" s="101" t="s">
        <v>196</v>
      </c>
      <c r="F43" s="10" t="s">
        <v>197</v>
      </c>
      <c r="G43" s="9" t="s">
        <v>198</v>
      </c>
      <c r="H43" s="10" t="s">
        <v>199</v>
      </c>
      <c r="I43" s="9" t="s">
        <v>195</v>
      </c>
      <c r="J43" s="10" t="s">
        <v>49</v>
      </c>
      <c r="K43" s="10" t="s">
        <v>200</v>
      </c>
      <c r="L43" s="9" t="s">
        <v>201</v>
      </c>
      <c r="M43" s="10" t="s">
        <v>202</v>
      </c>
      <c r="AA43" s="299"/>
      <c r="AB43" s="301"/>
      <c r="AC43" s="301"/>
      <c r="AD43" s="209" t="s">
        <v>196</v>
      </c>
      <c r="AE43" s="10" t="s">
        <v>197</v>
      </c>
      <c r="AF43" s="9" t="s">
        <v>198</v>
      </c>
      <c r="AG43" s="10" t="s">
        <v>199</v>
      </c>
      <c r="AH43" s="9" t="s">
        <v>195</v>
      </c>
      <c r="AI43" s="10" t="s">
        <v>49</v>
      </c>
      <c r="AJ43" s="10" t="s">
        <v>200</v>
      </c>
      <c r="AK43" s="9" t="s">
        <v>201</v>
      </c>
      <c r="AL43" s="10" t="s">
        <v>202</v>
      </c>
      <c r="AM43" s="1">
        <v>1</v>
      </c>
      <c r="AN43" s="43" t="s">
        <v>76</v>
      </c>
      <c r="AO43" s="226" t="s">
        <v>209</v>
      </c>
      <c r="AP43" s="18">
        <v>5</v>
      </c>
    </row>
    <row r="44" spans="1:42" x14ac:dyDescent="0.25">
      <c r="A44" s="106" t="s">
        <v>181</v>
      </c>
      <c r="B44" s="11">
        <v>1</v>
      </c>
      <c r="C44" s="107" t="s">
        <v>113</v>
      </c>
      <c r="D44" s="11" t="s">
        <v>99</v>
      </c>
      <c r="E44" s="108">
        <v>248</v>
      </c>
      <c r="F44" s="8">
        <v>226</v>
      </c>
      <c r="G44" s="109">
        <v>258</v>
      </c>
      <c r="H44" s="110">
        <v>312</v>
      </c>
      <c r="I44" s="8">
        <v>317</v>
      </c>
      <c r="J44" s="111">
        <v>76</v>
      </c>
      <c r="K44" s="110">
        <v>190</v>
      </c>
      <c r="L44" s="112">
        <v>328</v>
      </c>
      <c r="M44" s="113">
        <v>373</v>
      </c>
      <c r="AA44" s="11">
        <v>1</v>
      </c>
      <c r="AB44" s="107" t="s">
        <v>113</v>
      </c>
      <c r="AC44" s="11" t="s">
        <v>99</v>
      </c>
      <c r="AD44" s="108">
        <v>248</v>
      </c>
      <c r="AE44" s="8">
        <v>226</v>
      </c>
      <c r="AF44" s="109">
        <v>258</v>
      </c>
      <c r="AG44" s="110">
        <v>312</v>
      </c>
      <c r="AH44" s="8">
        <v>317</v>
      </c>
      <c r="AI44" s="111">
        <v>76</v>
      </c>
      <c r="AJ44" s="110">
        <v>190</v>
      </c>
      <c r="AK44" s="112">
        <v>328</v>
      </c>
      <c r="AL44" s="113">
        <v>373</v>
      </c>
      <c r="AM44" s="1">
        <f>AM43+1</f>
        <v>2</v>
      </c>
      <c r="AN44" s="44" t="s">
        <v>104</v>
      </c>
      <c r="AO44" s="6" t="s">
        <v>209</v>
      </c>
      <c r="AP44" s="19">
        <v>0.1</v>
      </c>
    </row>
    <row r="45" spans="1:42" x14ac:dyDescent="0.25">
      <c r="A45" s="114" t="s">
        <v>10</v>
      </c>
      <c r="B45" s="12">
        <v>2</v>
      </c>
      <c r="C45" s="115" t="s">
        <v>10</v>
      </c>
      <c r="D45" s="12" t="s">
        <v>56</v>
      </c>
      <c r="E45" s="116">
        <v>7</v>
      </c>
      <c r="F45" s="117">
        <v>6</v>
      </c>
      <c r="G45" s="48">
        <v>6</v>
      </c>
      <c r="H45" s="117">
        <v>6</v>
      </c>
      <c r="I45" s="48">
        <v>6</v>
      </c>
      <c r="J45" s="117">
        <v>6.2</v>
      </c>
      <c r="K45" s="117">
        <v>7.2</v>
      </c>
      <c r="L45" s="49">
        <v>6.4</v>
      </c>
      <c r="M45" s="118">
        <v>6.2</v>
      </c>
      <c r="AA45" s="12">
        <f>AA44+1</f>
        <v>2</v>
      </c>
      <c r="AB45" s="115" t="s">
        <v>10</v>
      </c>
      <c r="AC45" s="12" t="s">
        <v>56</v>
      </c>
      <c r="AD45" s="116">
        <v>7</v>
      </c>
      <c r="AE45" s="117">
        <v>6</v>
      </c>
      <c r="AF45" s="48">
        <v>6</v>
      </c>
      <c r="AG45" s="117">
        <v>6</v>
      </c>
      <c r="AH45" s="48">
        <v>6</v>
      </c>
      <c r="AI45" s="117">
        <v>6.2</v>
      </c>
      <c r="AJ45" s="117">
        <v>7.2</v>
      </c>
      <c r="AK45" s="49">
        <v>6.4</v>
      </c>
      <c r="AL45" s="118">
        <v>6.2</v>
      </c>
      <c r="AM45" s="17">
        <f t="shared" ref="AM45:AM70" si="3">AM44+1</f>
        <v>3</v>
      </c>
      <c r="AN45" s="44" t="s">
        <v>77</v>
      </c>
      <c r="AO45" s="6" t="s">
        <v>209</v>
      </c>
      <c r="AP45" s="19">
        <v>4</v>
      </c>
    </row>
    <row r="46" spans="1:42" x14ac:dyDescent="0.25">
      <c r="A46" s="119" t="s">
        <v>21</v>
      </c>
      <c r="B46" s="12">
        <v>3</v>
      </c>
      <c r="C46" s="120" t="s">
        <v>107</v>
      </c>
      <c r="D46" s="12" t="s">
        <v>56</v>
      </c>
      <c r="E46" s="121">
        <v>10.4</v>
      </c>
      <c r="F46" s="48">
        <v>10.7</v>
      </c>
      <c r="G46" s="117">
        <v>10.6</v>
      </c>
      <c r="H46" s="122">
        <v>10.5</v>
      </c>
      <c r="I46" s="48">
        <v>10.5</v>
      </c>
      <c r="J46" s="123">
        <v>10.8</v>
      </c>
      <c r="K46" s="122">
        <v>10.5</v>
      </c>
      <c r="L46" s="124">
        <v>10.6</v>
      </c>
      <c r="M46" s="125">
        <v>9.4</v>
      </c>
      <c r="AA46" s="12">
        <f t="shared" ref="AA46:AA64" si="4">AA45+1</f>
        <v>3</v>
      </c>
      <c r="AB46" s="120" t="s">
        <v>107</v>
      </c>
      <c r="AC46" s="12" t="s">
        <v>56</v>
      </c>
      <c r="AD46" s="121">
        <v>10.4</v>
      </c>
      <c r="AE46" s="48">
        <v>10.7</v>
      </c>
      <c r="AF46" s="117">
        <v>10.6</v>
      </c>
      <c r="AG46" s="122">
        <v>10.5</v>
      </c>
      <c r="AH46" s="48">
        <v>10.5</v>
      </c>
      <c r="AI46" s="123">
        <v>10.8</v>
      </c>
      <c r="AJ46" s="122">
        <v>10.5</v>
      </c>
      <c r="AK46" s="124">
        <v>10.6</v>
      </c>
      <c r="AL46" s="125">
        <v>9.4</v>
      </c>
      <c r="AM46" s="17">
        <f t="shared" si="3"/>
        <v>4</v>
      </c>
      <c r="AN46" s="44" t="s">
        <v>78</v>
      </c>
      <c r="AO46" s="6" t="s">
        <v>209</v>
      </c>
      <c r="AP46" s="19">
        <v>0.1</v>
      </c>
    </row>
    <row r="47" spans="1:42" x14ac:dyDescent="0.25">
      <c r="A47" s="119" t="s">
        <v>203</v>
      </c>
      <c r="B47" s="12">
        <v>4</v>
      </c>
      <c r="C47" s="115" t="s">
        <v>108</v>
      </c>
      <c r="D47" s="12" t="s">
        <v>109</v>
      </c>
      <c r="E47" s="126">
        <v>6.5</v>
      </c>
      <c r="F47" s="127">
        <v>6.5</v>
      </c>
      <c r="G47" s="128">
        <v>6.5</v>
      </c>
      <c r="H47" s="129">
        <v>6.5</v>
      </c>
      <c r="I47" s="127">
        <v>6.5</v>
      </c>
      <c r="J47" s="130">
        <v>6.5</v>
      </c>
      <c r="K47" s="129">
        <v>6.5</v>
      </c>
      <c r="L47" s="129">
        <v>6.5</v>
      </c>
      <c r="M47" s="98">
        <v>6.5</v>
      </c>
      <c r="AA47" s="12">
        <f t="shared" si="4"/>
        <v>4</v>
      </c>
      <c r="AB47" s="115" t="s">
        <v>108</v>
      </c>
      <c r="AC47" s="12" t="s">
        <v>53</v>
      </c>
      <c r="AD47" s="131" t="s">
        <v>353</v>
      </c>
      <c r="AE47" s="131" t="s">
        <v>353</v>
      </c>
      <c r="AF47" s="131" t="s">
        <v>353</v>
      </c>
      <c r="AG47" s="131" t="s">
        <v>353</v>
      </c>
      <c r="AH47" s="131" t="s">
        <v>353</v>
      </c>
      <c r="AI47" s="131" t="s">
        <v>353</v>
      </c>
      <c r="AJ47" s="131" t="s">
        <v>353</v>
      </c>
      <c r="AK47" s="131" t="s">
        <v>353</v>
      </c>
      <c r="AL47" s="131" t="s">
        <v>353</v>
      </c>
      <c r="AM47" s="17">
        <f t="shared" si="3"/>
        <v>5</v>
      </c>
      <c r="AN47" s="44" t="s">
        <v>79</v>
      </c>
      <c r="AO47" s="6" t="s">
        <v>209</v>
      </c>
      <c r="AP47" s="19">
        <v>0.75</v>
      </c>
    </row>
    <row r="48" spans="1:42" x14ac:dyDescent="0.25">
      <c r="A48" s="119" t="s">
        <v>204</v>
      </c>
      <c r="B48" s="12">
        <v>5</v>
      </c>
      <c r="C48" s="115" t="s">
        <v>108</v>
      </c>
      <c r="D48" s="12" t="s">
        <v>109</v>
      </c>
      <c r="E48" s="131">
        <v>8.5</v>
      </c>
      <c r="F48" s="132">
        <v>8.5</v>
      </c>
      <c r="G48" s="133">
        <v>8.5</v>
      </c>
      <c r="H48" s="134">
        <v>8.5</v>
      </c>
      <c r="I48" s="132">
        <v>8.5</v>
      </c>
      <c r="J48" s="135">
        <v>8.5</v>
      </c>
      <c r="K48" s="134">
        <v>8.5</v>
      </c>
      <c r="L48" s="134">
        <v>8.5</v>
      </c>
      <c r="M48" s="99">
        <v>8.5</v>
      </c>
      <c r="AA48" s="12">
        <f t="shared" si="4"/>
        <v>5</v>
      </c>
      <c r="AB48" s="115" t="s">
        <v>205</v>
      </c>
      <c r="AC48" s="12" t="s">
        <v>53</v>
      </c>
      <c r="AD48" s="136">
        <v>0.48</v>
      </c>
      <c r="AE48" s="53">
        <v>0.41</v>
      </c>
      <c r="AF48" s="137">
        <v>0.4</v>
      </c>
      <c r="AG48" s="138">
        <v>0.56000000000000005</v>
      </c>
      <c r="AH48" s="53">
        <v>0.61</v>
      </c>
      <c r="AI48" s="137">
        <v>0.27</v>
      </c>
      <c r="AJ48" s="138">
        <v>0.55000000000000004</v>
      </c>
      <c r="AK48" s="139">
        <v>0.56999999999999995</v>
      </c>
      <c r="AL48" s="140">
        <v>0.64</v>
      </c>
      <c r="AM48" s="17">
        <f t="shared" si="3"/>
        <v>6</v>
      </c>
      <c r="AN48" s="44" t="s">
        <v>80</v>
      </c>
      <c r="AO48" s="6" t="s">
        <v>209</v>
      </c>
      <c r="AP48" s="19">
        <v>0.01</v>
      </c>
    </row>
    <row r="49" spans="1:42" x14ac:dyDescent="0.25">
      <c r="A49" s="119" t="s">
        <v>27</v>
      </c>
      <c r="B49" s="12">
        <v>6</v>
      </c>
      <c r="C49" s="115" t="s">
        <v>205</v>
      </c>
      <c r="D49" s="12" t="s">
        <v>53</v>
      </c>
      <c r="E49" s="136">
        <v>0.48</v>
      </c>
      <c r="F49" s="53">
        <v>0.41</v>
      </c>
      <c r="G49" s="137">
        <v>0.4</v>
      </c>
      <c r="H49" s="138">
        <v>0.56000000000000005</v>
      </c>
      <c r="I49" s="53">
        <v>0.61</v>
      </c>
      <c r="J49" s="137">
        <v>0.27</v>
      </c>
      <c r="K49" s="138">
        <v>0.55000000000000004</v>
      </c>
      <c r="L49" s="139">
        <v>0.56999999999999995</v>
      </c>
      <c r="M49" s="140">
        <v>0.64</v>
      </c>
      <c r="AA49" s="12">
        <f t="shared" si="4"/>
        <v>6</v>
      </c>
      <c r="AB49" s="120" t="s">
        <v>110</v>
      </c>
      <c r="AC49" s="12" t="s">
        <v>56</v>
      </c>
      <c r="AD49" s="141">
        <v>148</v>
      </c>
      <c r="AE49" s="142">
        <v>149</v>
      </c>
      <c r="AF49" s="143">
        <v>162</v>
      </c>
      <c r="AG49" s="143">
        <v>188</v>
      </c>
      <c r="AH49" s="142">
        <v>202</v>
      </c>
      <c r="AI49" s="130">
        <v>52</v>
      </c>
      <c r="AJ49" s="143">
        <v>110</v>
      </c>
      <c r="AK49" s="51">
        <v>209</v>
      </c>
      <c r="AL49" s="144">
        <v>246</v>
      </c>
      <c r="AM49" s="17">
        <f t="shared" si="3"/>
        <v>7</v>
      </c>
      <c r="AN49" s="44" t="s">
        <v>81</v>
      </c>
      <c r="AO49" s="6" t="s">
        <v>209</v>
      </c>
      <c r="AP49" s="19">
        <v>0.2</v>
      </c>
    </row>
    <row r="50" spans="1:42" x14ac:dyDescent="0.25">
      <c r="A50" s="114" t="s">
        <v>22</v>
      </c>
      <c r="B50" s="12">
        <v>7</v>
      </c>
      <c r="C50" s="120" t="s">
        <v>110</v>
      </c>
      <c r="D50" s="12" t="s">
        <v>56</v>
      </c>
      <c r="E50" s="141">
        <v>148</v>
      </c>
      <c r="F50" s="142">
        <v>149</v>
      </c>
      <c r="G50" s="143">
        <v>162</v>
      </c>
      <c r="H50" s="143">
        <v>188</v>
      </c>
      <c r="I50" s="142">
        <v>202</v>
      </c>
      <c r="J50" s="130">
        <v>52</v>
      </c>
      <c r="K50" s="143">
        <v>110</v>
      </c>
      <c r="L50" s="51">
        <v>209</v>
      </c>
      <c r="M50" s="144">
        <v>246</v>
      </c>
      <c r="AA50" s="12">
        <f t="shared" si="4"/>
        <v>7</v>
      </c>
      <c r="AB50" s="120" t="s">
        <v>114</v>
      </c>
      <c r="AC50" s="12" t="s">
        <v>56</v>
      </c>
      <c r="AD50" s="145">
        <v>58</v>
      </c>
      <c r="AE50" s="142">
        <v>38</v>
      </c>
      <c r="AF50" s="143">
        <v>87</v>
      </c>
      <c r="AG50" s="143">
        <v>49</v>
      </c>
      <c r="AH50" s="142">
        <v>46</v>
      </c>
      <c r="AI50" s="130">
        <v>9</v>
      </c>
      <c r="AJ50" s="143">
        <v>11</v>
      </c>
      <c r="AK50" s="51">
        <v>39</v>
      </c>
      <c r="AL50" s="144">
        <v>51</v>
      </c>
      <c r="AM50" s="17">
        <f t="shared" si="3"/>
        <v>8</v>
      </c>
      <c r="AN50" s="45" t="s">
        <v>5</v>
      </c>
      <c r="AO50" s="6" t="s">
        <v>209</v>
      </c>
      <c r="AP50" s="19">
        <v>200</v>
      </c>
    </row>
    <row r="51" spans="1:42" x14ac:dyDescent="0.25">
      <c r="A51" s="114" t="s">
        <v>37</v>
      </c>
      <c r="B51" s="12">
        <v>8</v>
      </c>
      <c r="C51" s="120" t="s">
        <v>114</v>
      </c>
      <c r="D51" s="12" t="s">
        <v>56</v>
      </c>
      <c r="E51" s="145">
        <v>58</v>
      </c>
      <c r="F51" s="142">
        <v>38</v>
      </c>
      <c r="G51" s="143">
        <v>87</v>
      </c>
      <c r="H51" s="143">
        <v>49</v>
      </c>
      <c r="I51" s="142">
        <v>46</v>
      </c>
      <c r="J51" s="130">
        <v>9</v>
      </c>
      <c r="K51" s="143">
        <v>11</v>
      </c>
      <c r="L51" s="51">
        <v>39</v>
      </c>
      <c r="M51" s="144">
        <v>51</v>
      </c>
      <c r="AA51" s="12">
        <f t="shared" si="4"/>
        <v>8</v>
      </c>
      <c r="AB51" s="115" t="s">
        <v>5</v>
      </c>
      <c r="AC51" s="12" t="s">
        <v>56</v>
      </c>
      <c r="AD51" s="146">
        <v>14</v>
      </c>
      <c r="AE51" s="142">
        <v>9</v>
      </c>
      <c r="AF51" s="143">
        <v>11</v>
      </c>
      <c r="AG51" s="147">
        <v>17</v>
      </c>
      <c r="AH51" s="142">
        <v>21</v>
      </c>
      <c r="AI51" s="143">
        <v>2</v>
      </c>
      <c r="AJ51" s="147">
        <v>16</v>
      </c>
      <c r="AK51" s="148">
        <v>20</v>
      </c>
      <c r="AL51" s="149">
        <v>21</v>
      </c>
      <c r="AM51" s="17">
        <f t="shared" si="3"/>
        <v>9</v>
      </c>
      <c r="AN51" s="44" t="s">
        <v>82</v>
      </c>
      <c r="AO51" s="6" t="s">
        <v>209</v>
      </c>
      <c r="AP51" s="19">
        <v>0.05</v>
      </c>
    </row>
    <row r="52" spans="1:42" x14ac:dyDescent="0.25">
      <c r="A52" s="114" t="s">
        <v>5</v>
      </c>
      <c r="B52" s="12">
        <v>9</v>
      </c>
      <c r="C52" s="115" t="s">
        <v>5</v>
      </c>
      <c r="D52" s="12" t="s">
        <v>56</v>
      </c>
      <c r="E52" s="146">
        <v>14</v>
      </c>
      <c r="F52" s="142">
        <v>9</v>
      </c>
      <c r="G52" s="143">
        <v>11</v>
      </c>
      <c r="H52" s="147">
        <v>17</v>
      </c>
      <c r="I52" s="142">
        <v>21</v>
      </c>
      <c r="J52" s="143">
        <v>2</v>
      </c>
      <c r="K52" s="147">
        <v>16</v>
      </c>
      <c r="L52" s="148">
        <v>20</v>
      </c>
      <c r="M52" s="149">
        <v>21</v>
      </c>
      <c r="AA52" s="12">
        <f t="shared" si="4"/>
        <v>9</v>
      </c>
      <c r="AB52" s="115" t="s">
        <v>20</v>
      </c>
      <c r="AC52" s="12" t="s">
        <v>56</v>
      </c>
      <c r="AD52" s="150">
        <v>0.06</v>
      </c>
      <c r="AE52" s="151">
        <v>0.06</v>
      </c>
      <c r="AF52" s="152">
        <v>0.06</v>
      </c>
      <c r="AG52" s="152">
        <v>0.06</v>
      </c>
      <c r="AH52" s="151">
        <v>0.06</v>
      </c>
      <c r="AI52" s="152">
        <v>0.06</v>
      </c>
      <c r="AJ52" s="152">
        <v>0.06</v>
      </c>
      <c r="AK52" s="153">
        <v>0.06</v>
      </c>
      <c r="AL52" s="154">
        <v>0.06</v>
      </c>
      <c r="AM52" s="17">
        <f t="shared" si="3"/>
        <v>10</v>
      </c>
      <c r="AN52" s="44" t="s">
        <v>83</v>
      </c>
      <c r="AO52" s="6" t="s">
        <v>209</v>
      </c>
      <c r="AP52" s="19">
        <v>0.2</v>
      </c>
    </row>
    <row r="53" spans="1:42" x14ac:dyDescent="0.25">
      <c r="A53" s="119" t="s">
        <v>20</v>
      </c>
      <c r="B53" s="12">
        <v>10</v>
      </c>
      <c r="C53" s="115" t="s">
        <v>20</v>
      </c>
      <c r="D53" s="12" t="s">
        <v>56</v>
      </c>
      <c r="E53" s="150">
        <v>0.06</v>
      </c>
      <c r="F53" s="151">
        <v>0.06</v>
      </c>
      <c r="G53" s="152">
        <v>0.06</v>
      </c>
      <c r="H53" s="152">
        <v>0.06</v>
      </c>
      <c r="I53" s="151">
        <v>0.06</v>
      </c>
      <c r="J53" s="152">
        <v>0.06</v>
      </c>
      <c r="K53" s="152">
        <v>0.06</v>
      </c>
      <c r="L53" s="153">
        <v>0.06</v>
      </c>
      <c r="M53" s="154">
        <v>0.06</v>
      </c>
      <c r="AA53" s="12">
        <f t="shared" si="4"/>
        <v>10</v>
      </c>
      <c r="AB53" s="115" t="s">
        <v>71</v>
      </c>
      <c r="AC53" s="12" t="s">
        <v>56</v>
      </c>
      <c r="AD53" s="155">
        <v>62</v>
      </c>
      <c r="AE53" s="142">
        <v>49</v>
      </c>
      <c r="AF53" s="143">
        <v>52</v>
      </c>
      <c r="AG53" s="156">
        <v>61</v>
      </c>
      <c r="AH53" s="54">
        <v>59</v>
      </c>
      <c r="AI53" s="157">
        <v>8</v>
      </c>
      <c r="AJ53" s="156">
        <v>45</v>
      </c>
      <c r="AK53" s="158">
        <v>67</v>
      </c>
      <c r="AL53" s="159">
        <v>59</v>
      </c>
      <c r="AM53" s="17">
        <f t="shared" si="3"/>
        <v>11</v>
      </c>
      <c r="AN53" s="44" t="s">
        <v>84</v>
      </c>
      <c r="AO53" s="6" t="s">
        <v>209</v>
      </c>
      <c r="AP53" s="19">
        <v>0.1</v>
      </c>
    </row>
    <row r="54" spans="1:42" x14ac:dyDescent="0.25">
      <c r="A54" s="119" t="s">
        <v>24</v>
      </c>
      <c r="B54" s="12">
        <v>11</v>
      </c>
      <c r="C54" s="115" t="s">
        <v>71</v>
      </c>
      <c r="D54" s="12" t="s">
        <v>56</v>
      </c>
      <c r="E54" s="155">
        <v>62</v>
      </c>
      <c r="F54" s="142">
        <v>49</v>
      </c>
      <c r="G54" s="143">
        <v>52</v>
      </c>
      <c r="H54" s="156">
        <v>61</v>
      </c>
      <c r="I54" s="54">
        <v>59</v>
      </c>
      <c r="J54" s="157">
        <v>8</v>
      </c>
      <c r="K54" s="156">
        <v>45</v>
      </c>
      <c r="L54" s="158">
        <v>67</v>
      </c>
      <c r="M54" s="159">
        <v>59</v>
      </c>
      <c r="AA54" s="12">
        <f t="shared" si="4"/>
        <v>11</v>
      </c>
      <c r="AB54" s="120" t="s">
        <v>102</v>
      </c>
      <c r="AC54" s="12" t="s">
        <v>56</v>
      </c>
      <c r="AD54" s="160">
        <v>13.5</v>
      </c>
      <c r="AE54" s="50">
        <v>11.3</v>
      </c>
      <c r="AF54" s="130">
        <v>10.199999999999999</v>
      </c>
      <c r="AG54" s="130">
        <v>13.8</v>
      </c>
      <c r="AH54" s="50">
        <v>10.199999999999999</v>
      </c>
      <c r="AI54" s="130">
        <v>10.4</v>
      </c>
      <c r="AJ54" s="130">
        <v>13.8</v>
      </c>
      <c r="AK54" s="51">
        <v>10.7</v>
      </c>
      <c r="AL54" s="161">
        <v>10.3</v>
      </c>
      <c r="AM54" s="17">
        <f t="shared" si="3"/>
        <v>12</v>
      </c>
      <c r="AN54" s="45" t="s">
        <v>63</v>
      </c>
      <c r="AO54" s="6" t="s">
        <v>209</v>
      </c>
      <c r="AP54" s="19">
        <v>1</v>
      </c>
    </row>
    <row r="55" spans="1:42" x14ac:dyDescent="0.25">
      <c r="A55" s="119" t="s">
        <v>2</v>
      </c>
      <c r="B55" s="12">
        <v>12</v>
      </c>
      <c r="C55" s="120" t="s">
        <v>102</v>
      </c>
      <c r="D55" s="12" t="s">
        <v>56</v>
      </c>
      <c r="E55" s="160">
        <v>13.5</v>
      </c>
      <c r="F55" s="50">
        <v>11.3</v>
      </c>
      <c r="G55" s="130">
        <v>10.199999999999999</v>
      </c>
      <c r="H55" s="130">
        <v>13.8</v>
      </c>
      <c r="I55" s="50">
        <v>10.199999999999999</v>
      </c>
      <c r="J55" s="130">
        <v>10.4</v>
      </c>
      <c r="K55" s="130">
        <v>13.8</v>
      </c>
      <c r="L55" s="51">
        <v>10.7</v>
      </c>
      <c r="M55" s="161">
        <v>10.3</v>
      </c>
      <c r="AA55" s="12">
        <f t="shared" si="4"/>
        <v>12</v>
      </c>
      <c r="AB55" s="120" t="s">
        <v>106</v>
      </c>
      <c r="AC55" s="12" t="s">
        <v>56</v>
      </c>
      <c r="AD55" s="162">
        <v>0.09</v>
      </c>
      <c r="AE55" s="53">
        <v>0.1</v>
      </c>
      <c r="AF55" s="137">
        <v>0.05</v>
      </c>
      <c r="AG55" s="137">
        <v>0.06</v>
      </c>
      <c r="AH55" s="53">
        <v>0.06</v>
      </c>
      <c r="AI55" s="137">
        <v>0.05</v>
      </c>
      <c r="AJ55" s="137">
        <v>0.05</v>
      </c>
      <c r="AK55" s="52">
        <v>0.14000000000000001</v>
      </c>
      <c r="AL55" s="140">
        <v>0.05</v>
      </c>
      <c r="AM55" s="17">
        <f t="shared" si="3"/>
        <v>13</v>
      </c>
      <c r="AN55" s="44" t="s">
        <v>85</v>
      </c>
      <c r="AO55" s="6" t="s">
        <v>209</v>
      </c>
      <c r="AP55" s="19">
        <v>5</v>
      </c>
    </row>
    <row r="56" spans="1:42" x14ac:dyDescent="0.25">
      <c r="A56" s="119" t="s">
        <v>11</v>
      </c>
      <c r="B56" s="12">
        <v>13</v>
      </c>
      <c r="C56" s="120" t="s">
        <v>106</v>
      </c>
      <c r="D56" s="12" t="s">
        <v>56</v>
      </c>
      <c r="E56" s="162">
        <v>0.09</v>
      </c>
      <c r="F56" s="53">
        <v>0.1</v>
      </c>
      <c r="G56" s="137">
        <v>0.05</v>
      </c>
      <c r="H56" s="137">
        <v>0.06</v>
      </c>
      <c r="I56" s="53">
        <v>0.06</v>
      </c>
      <c r="J56" s="137">
        <v>0.05</v>
      </c>
      <c r="K56" s="137">
        <v>0.05</v>
      </c>
      <c r="L56" s="52">
        <v>0.14000000000000001</v>
      </c>
      <c r="M56" s="140">
        <v>0.05</v>
      </c>
      <c r="AA56" s="12">
        <f t="shared" si="4"/>
        <v>13</v>
      </c>
      <c r="AB56" s="115" t="s">
        <v>79</v>
      </c>
      <c r="AC56" s="12" t="s">
        <v>56</v>
      </c>
      <c r="AD56" s="126">
        <v>0.12</v>
      </c>
      <c r="AE56" s="50">
        <v>0.09</v>
      </c>
      <c r="AF56" s="130">
        <v>0.08</v>
      </c>
      <c r="AG56" s="129">
        <v>0.05</v>
      </c>
      <c r="AH56" s="50">
        <v>0.05</v>
      </c>
      <c r="AI56" s="130">
        <v>0.02</v>
      </c>
      <c r="AJ56" s="129">
        <v>0.02</v>
      </c>
      <c r="AK56" s="163">
        <v>0.04</v>
      </c>
      <c r="AL56" s="161">
        <v>0.03</v>
      </c>
      <c r="AM56" s="17">
        <f t="shared" si="3"/>
        <v>14</v>
      </c>
      <c r="AN56" s="44" t="s">
        <v>86</v>
      </c>
      <c r="AO56" s="6" t="s">
        <v>209</v>
      </c>
      <c r="AP56" s="19">
        <v>2.5</v>
      </c>
    </row>
    <row r="57" spans="1:42" x14ac:dyDescent="0.25">
      <c r="A57" s="114" t="s">
        <v>25</v>
      </c>
      <c r="B57" s="12">
        <v>14</v>
      </c>
      <c r="C57" s="115" t="s">
        <v>79</v>
      </c>
      <c r="D57" s="12" t="s">
        <v>56</v>
      </c>
      <c r="E57" s="126">
        <v>0.12</v>
      </c>
      <c r="F57" s="50">
        <v>0.09</v>
      </c>
      <c r="G57" s="130">
        <v>0.08</v>
      </c>
      <c r="H57" s="129">
        <v>0.05</v>
      </c>
      <c r="I57" s="50">
        <v>0.05</v>
      </c>
      <c r="J57" s="130">
        <v>0.02</v>
      </c>
      <c r="K57" s="129">
        <v>0.02</v>
      </c>
      <c r="L57" s="163">
        <v>0.04</v>
      </c>
      <c r="M57" s="161">
        <v>0.03</v>
      </c>
      <c r="AA57" s="12">
        <f t="shared" si="4"/>
        <v>14</v>
      </c>
      <c r="AB57" s="115" t="s">
        <v>83</v>
      </c>
      <c r="AC57" s="164" t="s">
        <v>352</v>
      </c>
      <c r="AD57" s="146">
        <v>30</v>
      </c>
      <c r="AE57" s="142">
        <v>30</v>
      </c>
      <c r="AF57" s="143">
        <v>22</v>
      </c>
      <c r="AG57" s="147">
        <v>20</v>
      </c>
      <c r="AH57" s="142">
        <v>20</v>
      </c>
      <c r="AI57" s="143">
        <v>19</v>
      </c>
      <c r="AJ57" s="147">
        <v>10</v>
      </c>
      <c r="AK57" s="148">
        <v>10</v>
      </c>
      <c r="AL57" s="223">
        <v>14</v>
      </c>
      <c r="AM57" s="17">
        <f t="shared" si="3"/>
        <v>15</v>
      </c>
      <c r="AN57" s="44" t="s">
        <v>87</v>
      </c>
      <c r="AO57" s="6" t="s">
        <v>209</v>
      </c>
      <c r="AP57" s="19">
        <v>7.4999999999999997E-2</v>
      </c>
    </row>
    <row r="58" spans="1:42" x14ac:dyDescent="0.25">
      <c r="A58" s="114" t="s">
        <v>7</v>
      </c>
      <c r="B58" s="12">
        <v>15</v>
      </c>
      <c r="C58" s="115" t="s">
        <v>83</v>
      </c>
      <c r="D58" s="164" t="s">
        <v>206</v>
      </c>
      <c r="E58" s="165">
        <f>30/1000</f>
        <v>0.03</v>
      </c>
      <c r="F58" s="47">
        <f>30/1000</f>
        <v>0.03</v>
      </c>
      <c r="G58" s="130">
        <f>22/1000</f>
        <v>2.1999999999999999E-2</v>
      </c>
      <c r="H58" s="166">
        <f>20/1000</f>
        <v>0.02</v>
      </c>
      <c r="I58" s="47">
        <f>20/1000</f>
        <v>0.02</v>
      </c>
      <c r="J58" s="130">
        <f>19/1000</f>
        <v>1.9E-2</v>
      </c>
      <c r="K58" s="166">
        <f>10/1000</f>
        <v>0.01</v>
      </c>
      <c r="L58" s="167">
        <f>10/1000</f>
        <v>0.01</v>
      </c>
      <c r="M58" s="144">
        <f>14/1000</f>
        <v>1.4E-2</v>
      </c>
      <c r="AA58" s="12">
        <f t="shared" si="4"/>
        <v>15</v>
      </c>
      <c r="AB58" s="115" t="s">
        <v>84</v>
      </c>
      <c r="AC58" s="164" t="s">
        <v>352</v>
      </c>
      <c r="AD58" s="224">
        <v>10</v>
      </c>
      <c r="AE58" s="142">
        <v>8</v>
      </c>
      <c r="AF58" s="143">
        <v>9</v>
      </c>
      <c r="AG58" s="147">
        <v>10</v>
      </c>
      <c r="AH58" s="142">
        <v>9</v>
      </c>
      <c r="AI58" s="143">
        <v>7</v>
      </c>
      <c r="AJ58" s="147">
        <v>10</v>
      </c>
      <c r="AK58" s="148">
        <v>10</v>
      </c>
      <c r="AL58" s="223">
        <v>8</v>
      </c>
      <c r="AM58" s="17">
        <f t="shared" si="3"/>
        <v>16</v>
      </c>
      <c r="AN58" s="44" t="s">
        <v>88</v>
      </c>
      <c r="AO58" s="6" t="s">
        <v>209</v>
      </c>
      <c r="AP58" s="19">
        <v>0.2</v>
      </c>
    </row>
    <row r="59" spans="1:42" x14ac:dyDescent="0.25">
      <c r="A59" s="114" t="s">
        <v>62</v>
      </c>
      <c r="B59" s="12">
        <v>16</v>
      </c>
      <c r="C59" s="115" t="s">
        <v>84</v>
      </c>
      <c r="D59" s="164" t="s">
        <v>206</v>
      </c>
      <c r="E59" s="131">
        <f>10/1000</f>
        <v>0.01</v>
      </c>
      <c r="F59" s="50">
        <f>8/1000</f>
        <v>8.0000000000000002E-3</v>
      </c>
      <c r="G59" s="168">
        <f>9/1000</f>
        <v>8.9999999999999993E-3</v>
      </c>
      <c r="H59" s="166">
        <f>10/1000</f>
        <v>0.01</v>
      </c>
      <c r="I59" s="47">
        <f>9/1000</f>
        <v>8.9999999999999993E-3</v>
      </c>
      <c r="J59" s="130">
        <f>7/1000</f>
        <v>7.0000000000000001E-3</v>
      </c>
      <c r="K59" s="166">
        <f>10/1000</f>
        <v>0.01</v>
      </c>
      <c r="L59" s="167">
        <f>10/1000</f>
        <v>0.01</v>
      </c>
      <c r="M59" s="144">
        <f>8/1000</f>
        <v>8.0000000000000002E-3</v>
      </c>
      <c r="AA59" s="12">
        <f t="shared" si="4"/>
        <v>16</v>
      </c>
      <c r="AB59" s="115" t="s">
        <v>85</v>
      </c>
      <c r="AC59" s="12" t="s">
        <v>56</v>
      </c>
      <c r="AD59" s="169">
        <v>3.9</v>
      </c>
      <c r="AE59" s="48">
        <v>2.8</v>
      </c>
      <c r="AF59" s="117">
        <v>2.7</v>
      </c>
      <c r="AG59" s="122">
        <v>1.6</v>
      </c>
      <c r="AH59" s="48">
        <v>2.1</v>
      </c>
      <c r="AI59" s="117">
        <v>0.3</v>
      </c>
      <c r="AJ59" s="122">
        <v>0.4</v>
      </c>
      <c r="AK59" s="124">
        <v>1.5</v>
      </c>
      <c r="AL59" s="118">
        <v>1.1000000000000001</v>
      </c>
      <c r="AM59" s="17">
        <f t="shared" si="3"/>
        <v>17</v>
      </c>
      <c r="AN59" s="44" t="s">
        <v>89</v>
      </c>
      <c r="AO59" s="6" t="s">
        <v>209</v>
      </c>
      <c r="AP59" s="19">
        <v>1E-3</v>
      </c>
    </row>
    <row r="60" spans="1:42" x14ac:dyDescent="0.25">
      <c r="A60" s="114" t="s">
        <v>12</v>
      </c>
      <c r="B60" s="12">
        <v>17</v>
      </c>
      <c r="C60" s="115" t="s">
        <v>85</v>
      </c>
      <c r="D60" s="12" t="s">
        <v>56</v>
      </c>
      <c r="E60" s="169">
        <v>3.9</v>
      </c>
      <c r="F60" s="48">
        <v>2.8</v>
      </c>
      <c r="G60" s="117">
        <v>2.7</v>
      </c>
      <c r="H60" s="122">
        <v>1.6</v>
      </c>
      <c r="I60" s="48">
        <v>2.1</v>
      </c>
      <c r="J60" s="117">
        <v>0.3</v>
      </c>
      <c r="K60" s="122">
        <v>0.4</v>
      </c>
      <c r="L60" s="124">
        <v>1.5</v>
      </c>
      <c r="M60" s="118">
        <v>1.1000000000000001</v>
      </c>
      <c r="AA60" s="12">
        <f t="shared" si="4"/>
        <v>17</v>
      </c>
      <c r="AB60" s="115" t="s">
        <v>88</v>
      </c>
      <c r="AC60" s="12" t="s">
        <v>56</v>
      </c>
      <c r="AD60" s="136">
        <v>0.18</v>
      </c>
      <c r="AE60" s="53">
        <v>0.09</v>
      </c>
      <c r="AF60" s="137">
        <v>0.13</v>
      </c>
      <c r="AG60" s="138">
        <v>0.09</v>
      </c>
      <c r="AH60" s="53">
        <v>7.0000000000000007E-2</v>
      </c>
      <c r="AI60" s="137">
        <v>0.01</v>
      </c>
      <c r="AJ60" s="138">
        <v>0.03</v>
      </c>
      <c r="AK60" s="139">
        <v>0.08</v>
      </c>
      <c r="AL60" s="170">
        <v>7.0000000000000007E-2</v>
      </c>
      <c r="AM60" s="17">
        <f t="shared" si="3"/>
        <v>18</v>
      </c>
      <c r="AN60" s="44" t="s">
        <v>90</v>
      </c>
      <c r="AO60" s="6" t="s">
        <v>209</v>
      </c>
      <c r="AP60" s="19">
        <v>0.01</v>
      </c>
    </row>
    <row r="61" spans="1:42" x14ac:dyDescent="0.25">
      <c r="A61" s="114" t="s">
        <v>14</v>
      </c>
      <c r="B61" s="12">
        <v>18</v>
      </c>
      <c r="C61" s="115" t="s">
        <v>88</v>
      </c>
      <c r="D61" s="12" t="s">
        <v>56</v>
      </c>
      <c r="E61" s="136">
        <v>0.18</v>
      </c>
      <c r="F61" s="53">
        <v>0.09</v>
      </c>
      <c r="G61" s="137">
        <v>0.13</v>
      </c>
      <c r="H61" s="138">
        <v>0.09</v>
      </c>
      <c r="I61" s="53">
        <v>7.0000000000000007E-2</v>
      </c>
      <c r="J61" s="137">
        <v>0.01</v>
      </c>
      <c r="K61" s="138">
        <v>0.03</v>
      </c>
      <c r="L61" s="139">
        <v>0.08</v>
      </c>
      <c r="M61" s="170">
        <v>7.0000000000000007E-2</v>
      </c>
      <c r="AA61" s="12">
        <f t="shared" si="4"/>
        <v>18</v>
      </c>
      <c r="AB61" s="115" t="s">
        <v>91</v>
      </c>
      <c r="AC61" s="164" t="s">
        <v>352</v>
      </c>
      <c r="AD61" s="146">
        <v>10</v>
      </c>
      <c r="AE61" s="143">
        <v>7</v>
      </c>
      <c r="AF61" s="143">
        <v>10</v>
      </c>
      <c r="AG61" s="147">
        <v>10</v>
      </c>
      <c r="AH61" s="142">
        <v>6</v>
      </c>
      <c r="AI61" s="143">
        <v>6</v>
      </c>
      <c r="AJ61" s="147">
        <v>10</v>
      </c>
      <c r="AK61" s="148">
        <v>10</v>
      </c>
      <c r="AL61" s="149">
        <v>7</v>
      </c>
      <c r="AM61" s="17">
        <f t="shared" si="3"/>
        <v>19</v>
      </c>
      <c r="AN61" s="44" t="s">
        <v>91</v>
      </c>
      <c r="AO61" s="6" t="s">
        <v>209</v>
      </c>
      <c r="AP61" s="19">
        <v>0.2</v>
      </c>
    </row>
    <row r="62" spans="1:42" x14ac:dyDescent="0.25">
      <c r="A62" s="171" t="s">
        <v>19</v>
      </c>
      <c r="B62" s="12">
        <v>19</v>
      </c>
      <c r="C62" s="115" t="s">
        <v>91</v>
      </c>
      <c r="D62" s="164" t="s">
        <v>206</v>
      </c>
      <c r="E62" s="165">
        <f>10/1000</f>
        <v>0.01</v>
      </c>
      <c r="F62" s="168">
        <f>7/1000</f>
        <v>7.0000000000000001E-3</v>
      </c>
      <c r="G62" s="168">
        <f>10/1000</f>
        <v>0.01</v>
      </c>
      <c r="H62" s="166">
        <f>10/1000</f>
        <v>0.01</v>
      </c>
      <c r="I62" s="47">
        <f>6/1000</f>
        <v>6.0000000000000001E-3</v>
      </c>
      <c r="J62" s="168">
        <f>6/1000</f>
        <v>6.0000000000000001E-3</v>
      </c>
      <c r="K62" s="166">
        <f>10/1000</f>
        <v>0.01</v>
      </c>
      <c r="L62" s="167">
        <f>10/1000</f>
        <v>0.01</v>
      </c>
      <c r="M62" s="172">
        <f>7/1000</f>
        <v>7.0000000000000001E-3</v>
      </c>
      <c r="AA62" s="12">
        <f t="shared" si="4"/>
        <v>19</v>
      </c>
      <c r="AB62" s="115" t="s">
        <v>76</v>
      </c>
      <c r="AC62" s="12" t="s">
        <v>56</v>
      </c>
      <c r="AD62" s="169">
        <v>8.6</v>
      </c>
      <c r="AE62" s="117">
        <v>4.9000000000000004</v>
      </c>
      <c r="AF62" s="48">
        <v>3.7</v>
      </c>
      <c r="AG62" s="122">
        <v>3.3</v>
      </c>
      <c r="AH62" s="48">
        <v>1.7</v>
      </c>
      <c r="AI62" s="130">
        <v>0.3</v>
      </c>
      <c r="AJ62" s="122">
        <v>0.7</v>
      </c>
      <c r="AK62" s="163">
        <v>2.4</v>
      </c>
      <c r="AL62" s="144">
        <v>1.3</v>
      </c>
      <c r="AM62" s="17">
        <f t="shared" si="3"/>
        <v>20</v>
      </c>
      <c r="AN62" s="44" t="s">
        <v>92</v>
      </c>
      <c r="AO62" s="6" t="s">
        <v>209</v>
      </c>
      <c r="AP62" s="19">
        <v>0.2</v>
      </c>
    </row>
    <row r="63" spans="1:42" x14ac:dyDescent="0.25">
      <c r="A63" s="114" t="s">
        <v>3</v>
      </c>
      <c r="B63" s="12">
        <v>20</v>
      </c>
      <c r="C63" s="115" t="s">
        <v>76</v>
      </c>
      <c r="D63" s="12" t="s">
        <v>56</v>
      </c>
      <c r="E63" s="169">
        <v>8.6</v>
      </c>
      <c r="F63" s="117">
        <v>4.9000000000000004</v>
      </c>
      <c r="G63" s="48">
        <v>3.7</v>
      </c>
      <c r="H63" s="122">
        <v>3.3</v>
      </c>
      <c r="I63" s="48">
        <v>1.7</v>
      </c>
      <c r="J63" s="130">
        <v>0.3</v>
      </c>
      <c r="K63" s="122">
        <v>0.7</v>
      </c>
      <c r="L63" s="163">
        <v>2.4</v>
      </c>
      <c r="M63" s="144">
        <v>1.3</v>
      </c>
      <c r="AA63" s="12">
        <f t="shared" si="4"/>
        <v>20</v>
      </c>
      <c r="AB63" s="115" t="s">
        <v>93</v>
      </c>
      <c r="AC63" s="12" t="s">
        <v>56</v>
      </c>
      <c r="AD63" s="173">
        <v>0.01</v>
      </c>
      <c r="AE63" s="168">
        <v>8.0000000000000002E-3</v>
      </c>
      <c r="AF63" s="168">
        <v>0.01</v>
      </c>
      <c r="AG63" s="166">
        <v>0.01</v>
      </c>
      <c r="AH63" s="47">
        <v>1.0999999999999999E-2</v>
      </c>
      <c r="AI63" s="130">
        <v>1.2E-2</v>
      </c>
      <c r="AJ63" s="166">
        <v>0.01</v>
      </c>
      <c r="AK63" s="167">
        <v>0.01</v>
      </c>
      <c r="AL63" s="144">
        <v>1.0999999999999999E-2</v>
      </c>
      <c r="AM63" s="17">
        <f t="shared" si="3"/>
        <v>21</v>
      </c>
      <c r="AN63" s="44" t="s">
        <v>93</v>
      </c>
      <c r="AO63" s="6" t="s">
        <v>209</v>
      </c>
      <c r="AP63" s="19">
        <v>5</v>
      </c>
    </row>
    <row r="64" spans="1:42" ht="13.8" thickBot="1" x14ac:dyDescent="0.3">
      <c r="A64" s="114" t="s">
        <v>28</v>
      </c>
      <c r="B64" s="12">
        <v>21</v>
      </c>
      <c r="C64" s="115" t="s">
        <v>93</v>
      </c>
      <c r="D64" s="12" t="s">
        <v>56</v>
      </c>
      <c r="E64" s="173">
        <v>0.01</v>
      </c>
      <c r="F64" s="168">
        <v>8.0000000000000002E-3</v>
      </c>
      <c r="G64" s="168">
        <v>0.01</v>
      </c>
      <c r="H64" s="166">
        <v>0.01</v>
      </c>
      <c r="I64" s="47">
        <v>1.0999999999999999E-2</v>
      </c>
      <c r="J64" s="130">
        <v>1.2E-2</v>
      </c>
      <c r="K64" s="166">
        <v>0.01</v>
      </c>
      <c r="L64" s="167">
        <v>0.01</v>
      </c>
      <c r="M64" s="144">
        <v>1.0999999999999999E-2</v>
      </c>
      <c r="AA64" s="12">
        <f t="shared" si="4"/>
        <v>21</v>
      </c>
      <c r="AB64" s="175" t="s">
        <v>96</v>
      </c>
      <c r="AC64" s="13" t="s">
        <v>75</v>
      </c>
      <c r="AD64" s="176">
        <v>100</v>
      </c>
      <c r="AE64" s="177">
        <v>100</v>
      </c>
      <c r="AF64" s="177">
        <v>1000</v>
      </c>
      <c r="AG64" s="177">
        <v>1000</v>
      </c>
      <c r="AH64" s="178">
        <v>1000</v>
      </c>
      <c r="AI64" s="177">
        <v>100</v>
      </c>
      <c r="AJ64" s="177">
        <v>500</v>
      </c>
      <c r="AK64" s="179">
        <v>1000</v>
      </c>
      <c r="AL64" s="180">
        <v>1000</v>
      </c>
      <c r="AM64" s="17">
        <f t="shared" si="3"/>
        <v>22</v>
      </c>
      <c r="AN64" s="44" t="s">
        <v>94</v>
      </c>
      <c r="AO64" s="6" t="s">
        <v>209</v>
      </c>
      <c r="AP64" s="19">
        <v>0.02</v>
      </c>
    </row>
    <row r="65" spans="1:42" ht="13.8" thickBot="1" x14ac:dyDescent="0.3">
      <c r="A65" s="174" t="s">
        <v>0</v>
      </c>
      <c r="B65" s="13">
        <v>22</v>
      </c>
      <c r="C65" s="175" t="s">
        <v>96</v>
      </c>
      <c r="D65" s="13" t="s">
        <v>75</v>
      </c>
      <c r="E65" s="176">
        <v>100</v>
      </c>
      <c r="F65" s="177">
        <v>100</v>
      </c>
      <c r="G65" s="177">
        <v>1000</v>
      </c>
      <c r="H65" s="177">
        <v>1000</v>
      </c>
      <c r="I65" s="178">
        <v>1000</v>
      </c>
      <c r="J65" s="177">
        <v>100</v>
      </c>
      <c r="K65" s="177">
        <v>500</v>
      </c>
      <c r="L65" s="179">
        <v>1000</v>
      </c>
      <c r="M65" s="180">
        <v>1000</v>
      </c>
      <c r="AM65" s="17">
        <f t="shared" si="3"/>
        <v>23</v>
      </c>
      <c r="AN65" s="45" t="s">
        <v>68</v>
      </c>
      <c r="AO65" s="6" t="s">
        <v>70</v>
      </c>
      <c r="AP65" s="19">
        <v>35</v>
      </c>
    </row>
    <row r="66" spans="1:42" x14ac:dyDescent="0.25">
      <c r="AM66" s="17">
        <f t="shared" si="3"/>
        <v>24</v>
      </c>
      <c r="AN66" s="45" t="s">
        <v>71</v>
      </c>
      <c r="AO66" s="6" t="s">
        <v>209</v>
      </c>
      <c r="AP66" s="19">
        <v>250</v>
      </c>
    </row>
    <row r="67" spans="1:42" x14ac:dyDescent="0.25">
      <c r="AM67" s="17">
        <f t="shared" si="3"/>
        <v>25</v>
      </c>
      <c r="AN67" s="45" t="s">
        <v>74</v>
      </c>
      <c r="AO67" s="6" t="s">
        <v>209</v>
      </c>
      <c r="AP67" s="19">
        <v>0.1</v>
      </c>
    </row>
    <row r="68" spans="1:42" x14ac:dyDescent="0.25">
      <c r="AM68" s="17">
        <f t="shared" si="3"/>
        <v>26</v>
      </c>
      <c r="AN68" s="44" t="s">
        <v>95</v>
      </c>
      <c r="AO68" s="6" t="s">
        <v>209</v>
      </c>
      <c r="AP68" s="19">
        <v>2</v>
      </c>
    </row>
    <row r="69" spans="1:42" x14ac:dyDescent="0.25">
      <c r="AM69" s="17">
        <f t="shared" si="3"/>
        <v>27</v>
      </c>
      <c r="AN69" s="44" t="s">
        <v>96</v>
      </c>
      <c r="AO69" s="7" t="s">
        <v>211</v>
      </c>
      <c r="AP69" s="19">
        <v>1000</v>
      </c>
    </row>
    <row r="70" spans="1:42" x14ac:dyDescent="0.25">
      <c r="AM70" s="17">
        <f t="shared" si="3"/>
        <v>28</v>
      </c>
      <c r="AN70" s="44" t="s">
        <v>108</v>
      </c>
      <c r="AO70" s="7"/>
      <c r="AP70" s="225" t="s">
        <v>354</v>
      </c>
    </row>
    <row r="71" spans="1:42" x14ac:dyDescent="0.25">
      <c r="AN71" s="44"/>
      <c r="AO71" s="7"/>
      <c r="AP71" s="19"/>
    </row>
    <row r="72" spans="1:42" x14ac:dyDescent="0.25">
      <c r="AN72" s="44"/>
      <c r="AO72" s="7"/>
      <c r="AP72" s="19"/>
    </row>
    <row r="73" spans="1:42" x14ac:dyDescent="0.25">
      <c r="AN73" s="44"/>
      <c r="AO73" s="7"/>
      <c r="AP73" s="19"/>
    </row>
    <row r="74" spans="1:42" x14ac:dyDescent="0.25">
      <c r="AN74" s="44"/>
      <c r="AO74" s="7"/>
      <c r="AP74" s="19"/>
    </row>
    <row r="75" spans="1:42" x14ac:dyDescent="0.25">
      <c r="AN75" s="44"/>
      <c r="AO75" s="7"/>
      <c r="AP75" s="19"/>
    </row>
    <row r="76" spans="1:42" x14ac:dyDescent="0.25">
      <c r="AN76" s="44"/>
      <c r="AO76" s="7"/>
      <c r="AP76" s="19"/>
    </row>
    <row r="77" spans="1:42" x14ac:dyDescent="0.25">
      <c r="AN77" s="44"/>
      <c r="AO77" s="7"/>
      <c r="AP77" s="19"/>
    </row>
    <row r="78" spans="1:42" x14ac:dyDescent="0.25">
      <c r="AN78" s="45"/>
      <c r="AO78" s="6"/>
      <c r="AP78" s="19"/>
    </row>
    <row r="79" spans="1:42" ht="13.8" thickBot="1" x14ac:dyDescent="0.3">
      <c r="AN79" s="46"/>
      <c r="AO79" s="21"/>
      <c r="AP79" s="20"/>
    </row>
  </sheetData>
  <mergeCells count="28">
    <mergeCell ref="AN42:AP42"/>
    <mergeCell ref="P13:P14"/>
    <mergeCell ref="O1:S2"/>
    <mergeCell ref="O3:O4"/>
    <mergeCell ref="P3:P4"/>
    <mergeCell ref="Q3:Q4"/>
    <mergeCell ref="R3:S3"/>
    <mergeCell ref="O21:O22"/>
    <mergeCell ref="P21:P22"/>
    <mergeCell ref="P15:P16"/>
    <mergeCell ref="P17:P18"/>
    <mergeCell ref="P19:P20"/>
    <mergeCell ref="P5:P6"/>
    <mergeCell ref="P7:P8"/>
    <mergeCell ref="P9:P10"/>
    <mergeCell ref="P11:P12"/>
    <mergeCell ref="C2:F2"/>
    <mergeCell ref="E42:M42"/>
    <mergeCell ref="D42:D43"/>
    <mergeCell ref="C42:C43"/>
    <mergeCell ref="O15:O16"/>
    <mergeCell ref="O17:O20"/>
    <mergeCell ref="O5:O14"/>
    <mergeCell ref="AA42:AA43"/>
    <mergeCell ref="AB42:AB43"/>
    <mergeCell ref="AC42:AC43"/>
    <mergeCell ref="AD42:AL42"/>
    <mergeCell ref="B42:B43"/>
  </mergeCells>
  <pageMargins left="0.7" right="0.7" top="0.75" bottom="0.75" header="0.3" footer="0.3"/>
  <pageSetup orientation="portrait" r:id="rId1"/>
  <ignoredErrors>
    <ignoredError sqref="H59 F6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96"/>
  <sheetViews>
    <sheetView zoomScale="74" zoomScaleNormal="74" workbookViewId="0">
      <selection activeCell="E27" sqref="E27"/>
    </sheetView>
  </sheetViews>
  <sheetFormatPr baseColWidth="10" defaultRowHeight="13.2" x14ac:dyDescent="0.25"/>
  <cols>
    <col min="1" max="1" width="1.33203125" customWidth="1"/>
    <col min="2" max="2" width="17.88671875" customWidth="1"/>
    <col min="4" max="4" width="50.109375" customWidth="1"/>
    <col min="5" max="6" width="9.6640625" customWidth="1"/>
    <col min="8" max="8" width="25.33203125" bestFit="1" customWidth="1"/>
    <col min="9" max="9" width="12.5546875" bestFit="1" customWidth="1"/>
    <col min="10" max="10" width="12.5546875" customWidth="1"/>
    <col min="11" max="11" width="1.6640625" customWidth="1"/>
    <col min="12" max="12" width="28" bestFit="1" customWidth="1"/>
    <col min="13" max="14" width="12.5546875" customWidth="1"/>
  </cols>
  <sheetData>
    <row r="1" spans="2:14" ht="9.75" customHeight="1" x14ac:dyDescent="0.25">
      <c r="B1" s="266" t="s">
        <v>165</v>
      </c>
      <c r="C1" s="267"/>
      <c r="D1" s="267"/>
      <c r="E1" s="267"/>
      <c r="F1" s="268"/>
      <c r="H1" s="266" t="s">
        <v>166</v>
      </c>
      <c r="I1" s="267"/>
      <c r="J1" s="267"/>
      <c r="K1" s="267"/>
      <c r="L1" s="267"/>
      <c r="M1" s="267"/>
      <c r="N1" s="268"/>
    </row>
    <row r="2" spans="2:14" ht="13.5" customHeight="1" thickBot="1" x14ac:dyDescent="0.3">
      <c r="B2" s="269"/>
      <c r="C2" s="270"/>
      <c r="D2" s="270"/>
      <c r="E2" s="270"/>
      <c r="F2" s="271"/>
      <c r="H2" s="269"/>
      <c r="I2" s="270"/>
      <c r="J2" s="270"/>
      <c r="K2" s="270"/>
      <c r="L2" s="270"/>
      <c r="M2" s="270"/>
      <c r="N2" s="271"/>
    </row>
    <row r="3" spans="2:14" ht="15.75" customHeight="1" thickBot="1" x14ac:dyDescent="0.3">
      <c r="B3" s="274" t="s">
        <v>127</v>
      </c>
      <c r="C3" s="272" t="s">
        <v>128</v>
      </c>
      <c r="D3" s="274" t="s">
        <v>129</v>
      </c>
      <c r="E3" s="276" t="s">
        <v>130</v>
      </c>
      <c r="F3" s="277"/>
      <c r="H3" s="249" t="s">
        <v>163</v>
      </c>
      <c r="I3" s="250" t="s">
        <v>100</v>
      </c>
      <c r="J3" s="251" t="s">
        <v>164</v>
      </c>
      <c r="L3" s="72" t="s">
        <v>163</v>
      </c>
      <c r="M3" s="73" t="s">
        <v>100</v>
      </c>
      <c r="N3" s="74" t="s">
        <v>164</v>
      </c>
    </row>
    <row r="4" spans="2:14" ht="15" thickBot="1" x14ac:dyDescent="0.3">
      <c r="B4" s="275"/>
      <c r="C4" s="273"/>
      <c r="D4" s="275"/>
      <c r="E4" s="61" t="s">
        <v>131</v>
      </c>
      <c r="F4" s="56" t="s">
        <v>132</v>
      </c>
      <c r="H4" s="252" t="s">
        <v>96</v>
      </c>
      <c r="I4" s="255" t="s">
        <v>41</v>
      </c>
      <c r="J4" s="57" t="s">
        <v>0</v>
      </c>
      <c r="L4" s="252" t="s">
        <v>147</v>
      </c>
      <c r="M4" s="253" t="s">
        <v>42</v>
      </c>
      <c r="N4" s="57" t="s">
        <v>135</v>
      </c>
    </row>
    <row r="5" spans="2:14" x14ac:dyDescent="0.25">
      <c r="B5" s="289" t="s">
        <v>215</v>
      </c>
      <c r="C5" s="280" t="s">
        <v>216</v>
      </c>
      <c r="D5" s="194" t="s">
        <v>257</v>
      </c>
      <c r="E5" s="241">
        <v>375279</v>
      </c>
      <c r="F5" s="242">
        <v>6128312</v>
      </c>
      <c r="H5" s="67" t="s">
        <v>105</v>
      </c>
      <c r="I5" s="71" t="s">
        <v>41</v>
      </c>
      <c r="J5" s="55" t="s">
        <v>1</v>
      </c>
      <c r="L5" s="68" t="s">
        <v>89</v>
      </c>
      <c r="M5" s="71" t="s">
        <v>42</v>
      </c>
      <c r="N5" s="55" t="s">
        <v>16</v>
      </c>
    </row>
    <row r="6" spans="2:14" x14ac:dyDescent="0.25">
      <c r="B6" s="290"/>
      <c r="C6" s="282"/>
      <c r="D6" s="195" t="s">
        <v>258</v>
      </c>
      <c r="E6" s="63">
        <v>327943</v>
      </c>
      <c r="F6" s="55">
        <v>6161105</v>
      </c>
      <c r="H6" s="68" t="s">
        <v>76</v>
      </c>
      <c r="I6" s="71" t="s">
        <v>42</v>
      </c>
      <c r="J6" s="55" t="s">
        <v>3</v>
      </c>
      <c r="L6" s="67" t="s">
        <v>156</v>
      </c>
      <c r="M6" s="71" t="s">
        <v>42</v>
      </c>
      <c r="N6" s="55" t="s">
        <v>142</v>
      </c>
    </row>
    <row r="7" spans="2:14" x14ac:dyDescent="0.25">
      <c r="B7" s="290"/>
      <c r="C7" s="283" t="s">
        <v>217</v>
      </c>
      <c r="D7" s="195" t="s">
        <v>218</v>
      </c>
      <c r="E7" s="63">
        <v>327943</v>
      </c>
      <c r="F7" s="55">
        <v>6161105</v>
      </c>
      <c r="H7" s="67" t="s">
        <v>148</v>
      </c>
      <c r="I7" s="71" t="s">
        <v>42</v>
      </c>
      <c r="J7" s="55" t="s">
        <v>136</v>
      </c>
      <c r="L7" s="67" t="s">
        <v>20</v>
      </c>
      <c r="M7" s="71" t="s">
        <v>42</v>
      </c>
      <c r="N7" s="69" t="s">
        <v>20</v>
      </c>
    </row>
    <row r="8" spans="2:14" x14ac:dyDescent="0.25">
      <c r="B8" s="290"/>
      <c r="C8" s="282"/>
      <c r="D8" s="195" t="s">
        <v>219</v>
      </c>
      <c r="E8" s="63">
        <v>301935</v>
      </c>
      <c r="F8" s="55">
        <v>6165475</v>
      </c>
      <c r="H8" s="68" t="s">
        <v>103</v>
      </c>
      <c r="I8" s="71" t="s">
        <v>42</v>
      </c>
      <c r="J8" s="55" t="s">
        <v>30</v>
      </c>
      <c r="L8" s="67" t="s">
        <v>157</v>
      </c>
      <c r="M8" s="71" t="s">
        <v>42</v>
      </c>
      <c r="N8" s="55" t="s">
        <v>143</v>
      </c>
    </row>
    <row r="9" spans="2:14" x14ac:dyDescent="0.25">
      <c r="B9" s="290"/>
      <c r="C9" s="283" t="s">
        <v>220</v>
      </c>
      <c r="D9" s="195" t="s">
        <v>221</v>
      </c>
      <c r="E9" s="63">
        <v>301935</v>
      </c>
      <c r="F9" s="55">
        <v>6165475</v>
      </c>
      <c r="H9" s="68" t="s">
        <v>79</v>
      </c>
      <c r="I9" s="71" t="s">
        <v>42</v>
      </c>
      <c r="J9" s="55" t="s">
        <v>25</v>
      </c>
      <c r="L9" s="67" t="s">
        <v>158</v>
      </c>
      <c r="M9" s="66" t="s">
        <v>161</v>
      </c>
      <c r="N9" s="55" t="s">
        <v>27</v>
      </c>
    </row>
    <row r="10" spans="2:14" x14ac:dyDescent="0.25">
      <c r="B10" s="290"/>
      <c r="C10" s="282"/>
      <c r="D10" s="195" t="s">
        <v>222</v>
      </c>
      <c r="E10" s="63">
        <v>287211</v>
      </c>
      <c r="F10" s="55">
        <v>6165120</v>
      </c>
      <c r="H10" s="67" t="s">
        <v>149</v>
      </c>
      <c r="I10" s="71" t="s">
        <v>42</v>
      </c>
      <c r="J10" s="55" t="s">
        <v>137</v>
      </c>
      <c r="L10" s="68" t="s">
        <v>93</v>
      </c>
      <c r="M10" s="71" t="s">
        <v>42</v>
      </c>
      <c r="N10" s="55" t="s">
        <v>28</v>
      </c>
    </row>
    <row r="11" spans="2:14" x14ac:dyDescent="0.25">
      <c r="B11" s="290"/>
      <c r="C11" s="283" t="s">
        <v>223</v>
      </c>
      <c r="D11" s="195" t="s">
        <v>224</v>
      </c>
      <c r="E11" s="63">
        <v>287211</v>
      </c>
      <c r="F11" s="55">
        <v>6165120</v>
      </c>
      <c r="H11" s="67" t="s">
        <v>5</v>
      </c>
      <c r="I11" s="71" t="s">
        <v>42</v>
      </c>
      <c r="J11" s="55" t="s">
        <v>5</v>
      </c>
      <c r="L11" s="67" t="s">
        <v>159</v>
      </c>
      <c r="M11" s="71" t="s">
        <v>42</v>
      </c>
      <c r="N11" s="55" t="s">
        <v>144</v>
      </c>
    </row>
    <row r="12" spans="2:14" x14ac:dyDescent="0.25">
      <c r="B12" s="290"/>
      <c r="C12" s="282"/>
      <c r="D12" s="195" t="s">
        <v>225</v>
      </c>
      <c r="E12" s="63">
        <v>281934</v>
      </c>
      <c r="F12" s="55">
        <v>6180105</v>
      </c>
      <c r="H12" s="68" t="s">
        <v>83</v>
      </c>
      <c r="I12" s="71" t="s">
        <v>42</v>
      </c>
      <c r="J12" s="55" t="s">
        <v>7</v>
      </c>
      <c r="L12" s="67" t="s">
        <v>160</v>
      </c>
      <c r="M12" s="71" t="s">
        <v>42</v>
      </c>
      <c r="N12" s="55" t="s">
        <v>22</v>
      </c>
    </row>
    <row r="13" spans="2:14" x14ac:dyDescent="0.25">
      <c r="B13" s="290"/>
      <c r="C13" s="283" t="s">
        <v>226</v>
      </c>
      <c r="D13" s="195" t="s">
        <v>227</v>
      </c>
      <c r="E13" s="63">
        <v>281934</v>
      </c>
      <c r="F13" s="55">
        <v>6180105</v>
      </c>
      <c r="H13" s="67" t="s">
        <v>150</v>
      </c>
      <c r="I13" s="71" t="s">
        <v>42</v>
      </c>
      <c r="J13" s="55" t="s">
        <v>138</v>
      </c>
      <c r="L13" s="67" t="s">
        <v>167</v>
      </c>
      <c r="M13" s="71" t="s">
        <v>42</v>
      </c>
      <c r="N13" s="55" t="s">
        <v>37</v>
      </c>
    </row>
    <row r="14" spans="2:14" ht="13.8" thickBot="1" x14ac:dyDescent="0.3">
      <c r="B14" s="291"/>
      <c r="C14" s="281"/>
      <c r="D14" s="196" t="s">
        <v>133</v>
      </c>
      <c r="E14" s="64">
        <v>276200</v>
      </c>
      <c r="F14" s="59">
        <v>6202580</v>
      </c>
      <c r="H14" s="67" t="s">
        <v>151</v>
      </c>
      <c r="I14" s="66" t="s">
        <v>43</v>
      </c>
      <c r="J14" s="69" t="s">
        <v>162</v>
      </c>
      <c r="L14" s="68" t="s">
        <v>72</v>
      </c>
      <c r="M14" s="71" t="s">
        <v>42</v>
      </c>
      <c r="N14" s="55" t="s">
        <v>24</v>
      </c>
    </row>
    <row r="15" spans="2:14" x14ac:dyDescent="0.25">
      <c r="B15" s="289" t="s">
        <v>228</v>
      </c>
      <c r="C15" s="280" t="s">
        <v>229</v>
      </c>
      <c r="D15" s="194" t="s">
        <v>134</v>
      </c>
      <c r="E15" s="62">
        <v>352348</v>
      </c>
      <c r="F15" s="57">
        <v>6130155</v>
      </c>
      <c r="H15" s="67" t="s">
        <v>152</v>
      </c>
      <c r="I15" s="66" t="s">
        <v>42</v>
      </c>
      <c r="J15" s="55" t="s">
        <v>139</v>
      </c>
      <c r="L15" s="67" t="s">
        <v>108</v>
      </c>
      <c r="M15" s="66" t="s">
        <v>161</v>
      </c>
      <c r="N15" s="69" t="s">
        <v>108</v>
      </c>
    </row>
    <row r="16" spans="2:14" ht="13.8" thickBot="1" x14ac:dyDescent="0.3">
      <c r="B16" s="291"/>
      <c r="C16" s="284"/>
      <c r="D16" s="197" t="s">
        <v>230</v>
      </c>
      <c r="E16" s="65">
        <v>327943</v>
      </c>
      <c r="F16" s="60">
        <v>6161105</v>
      </c>
      <c r="H16" s="68" t="s">
        <v>84</v>
      </c>
      <c r="I16" s="66" t="s">
        <v>42</v>
      </c>
      <c r="J16" s="55" t="s">
        <v>62</v>
      </c>
      <c r="L16" s="68" t="s">
        <v>146</v>
      </c>
      <c r="M16" s="66" t="s">
        <v>45</v>
      </c>
      <c r="N16" s="55" t="s">
        <v>44</v>
      </c>
    </row>
    <row r="17" spans="1:14" x14ac:dyDescent="0.25">
      <c r="B17" s="292" t="s">
        <v>231</v>
      </c>
      <c r="C17" s="285" t="s">
        <v>232</v>
      </c>
      <c r="D17" s="194" t="s">
        <v>233</v>
      </c>
      <c r="E17" s="62">
        <v>331342</v>
      </c>
      <c r="F17" s="57">
        <v>6141551</v>
      </c>
      <c r="H17" s="67" t="s">
        <v>153</v>
      </c>
      <c r="I17" s="71" t="s">
        <v>42</v>
      </c>
      <c r="J17" s="55" t="s">
        <v>10</v>
      </c>
      <c r="L17" s="67" t="s">
        <v>367</v>
      </c>
      <c r="M17" s="71" t="s">
        <v>42</v>
      </c>
      <c r="N17" s="69" t="s">
        <v>171</v>
      </c>
    </row>
    <row r="18" spans="1:14" x14ac:dyDescent="0.25">
      <c r="B18" s="293"/>
      <c r="C18" s="286"/>
      <c r="D18" s="195" t="s">
        <v>234</v>
      </c>
      <c r="E18" s="63">
        <v>320413</v>
      </c>
      <c r="F18" s="55">
        <v>6139817</v>
      </c>
      <c r="H18" s="68" t="s">
        <v>145</v>
      </c>
      <c r="I18" s="71" t="s">
        <v>42</v>
      </c>
      <c r="J18" s="55" t="s">
        <v>11</v>
      </c>
      <c r="L18" s="247" t="s">
        <v>373</v>
      </c>
      <c r="M18" s="246" t="s">
        <v>42</v>
      </c>
      <c r="N18" s="248" t="s">
        <v>240</v>
      </c>
    </row>
    <row r="19" spans="1:14" x14ac:dyDescent="0.25">
      <c r="B19" s="293"/>
      <c r="C19" s="287" t="s">
        <v>235</v>
      </c>
      <c r="D19" s="195" t="s">
        <v>236</v>
      </c>
      <c r="E19" s="63">
        <v>320413</v>
      </c>
      <c r="F19" s="55">
        <v>6139817</v>
      </c>
      <c r="H19" s="68" t="s">
        <v>85</v>
      </c>
      <c r="I19" s="71" t="s">
        <v>42</v>
      </c>
      <c r="J19" s="55" t="s">
        <v>12</v>
      </c>
      <c r="L19" s="244" t="s">
        <v>368</v>
      </c>
      <c r="M19" s="71" t="s">
        <v>42</v>
      </c>
      <c r="N19" s="245" t="s">
        <v>369</v>
      </c>
    </row>
    <row r="20" spans="1:14" ht="13.8" thickBot="1" x14ac:dyDescent="0.3">
      <c r="B20" s="294"/>
      <c r="C20" s="288"/>
      <c r="D20" s="196" t="s">
        <v>230</v>
      </c>
      <c r="E20" s="64">
        <v>282329</v>
      </c>
      <c r="F20" s="59">
        <v>6174520</v>
      </c>
      <c r="H20" s="67" t="s">
        <v>154</v>
      </c>
      <c r="I20" s="71" t="s">
        <v>42</v>
      </c>
      <c r="J20" s="55" t="s">
        <v>140</v>
      </c>
      <c r="L20" s="244" t="s">
        <v>207</v>
      </c>
      <c r="M20" s="71" t="s">
        <v>42</v>
      </c>
      <c r="N20" s="256" t="s">
        <v>207</v>
      </c>
    </row>
    <row r="21" spans="1:14" x14ac:dyDescent="0.25">
      <c r="B21" s="278" t="s">
        <v>237</v>
      </c>
      <c r="C21" s="280" t="s">
        <v>238</v>
      </c>
      <c r="D21" s="194" t="s">
        <v>239</v>
      </c>
      <c r="E21" s="241">
        <v>278704</v>
      </c>
      <c r="F21" s="242">
        <v>6174166</v>
      </c>
      <c r="H21" s="68" t="s">
        <v>88</v>
      </c>
      <c r="I21" s="71" t="s">
        <v>42</v>
      </c>
      <c r="J21" s="55" t="s">
        <v>14</v>
      </c>
      <c r="K21" s="4"/>
      <c r="L21" s="244" t="s">
        <v>370</v>
      </c>
      <c r="M21" s="71" t="s">
        <v>42</v>
      </c>
      <c r="N21" s="245" t="s">
        <v>40</v>
      </c>
    </row>
    <row r="22" spans="1:14" ht="13.8" thickBot="1" x14ac:dyDescent="0.3">
      <c r="B22" s="279"/>
      <c r="C22" s="281"/>
      <c r="D22" s="196" t="s">
        <v>230</v>
      </c>
      <c r="E22" s="64">
        <v>276562</v>
      </c>
      <c r="F22" s="59">
        <v>6193263</v>
      </c>
      <c r="H22" s="70" t="s">
        <v>155</v>
      </c>
      <c r="I22" s="58" t="s">
        <v>42</v>
      </c>
      <c r="J22" s="59" t="s">
        <v>141</v>
      </c>
      <c r="K22" s="4"/>
      <c r="L22" s="254" t="s">
        <v>371</v>
      </c>
      <c r="M22" s="58" t="s">
        <v>42</v>
      </c>
      <c r="N22" s="257" t="s">
        <v>372</v>
      </c>
    </row>
    <row r="23" spans="1:14" x14ac:dyDescent="0.25">
      <c r="B23" s="16"/>
      <c r="C23" s="16"/>
      <c r="D23" s="192"/>
      <c r="E23" s="15"/>
      <c r="F23" s="15"/>
      <c r="K23" s="4"/>
    </row>
    <row r="24" spans="1:14" x14ac:dyDescent="0.25">
      <c r="B24" s="16"/>
      <c r="C24" s="16"/>
      <c r="D24" s="192"/>
      <c r="E24" s="15"/>
      <c r="F24" s="15"/>
      <c r="H24" s="4"/>
      <c r="I24" s="4"/>
      <c r="J24" s="4"/>
      <c r="K24" s="4"/>
    </row>
    <row r="25" spans="1:14" x14ac:dyDescent="0.25">
      <c r="A25" s="199"/>
      <c r="B25" s="16"/>
      <c r="C25" s="16"/>
      <c r="D25" s="192"/>
      <c r="E25" s="15"/>
      <c r="F25" s="15"/>
      <c r="H25" s="4"/>
      <c r="I25" s="4"/>
      <c r="J25" s="4"/>
      <c r="K25" s="4"/>
    </row>
    <row r="26" spans="1:14" x14ac:dyDescent="0.25">
      <c r="B26" s="16"/>
      <c r="C26" s="16"/>
      <c r="D26" s="192"/>
      <c r="E26" s="15"/>
      <c r="F26" s="15"/>
      <c r="H26" s="4"/>
      <c r="I26" s="15"/>
      <c r="J26" s="15"/>
      <c r="K26" s="4"/>
      <c r="L26" s="4"/>
      <c r="M26" s="4"/>
      <c r="N26" s="4"/>
    </row>
    <row r="27" spans="1:14" x14ac:dyDescent="0.25">
      <c r="B27" s="16"/>
      <c r="C27" s="16"/>
      <c r="D27" s="192"/>
      <c r="E27" s="15"/>
      <c r="F27" s="15"/>
      <c r="H27" s="4"/>
      <c r="I27" s="15"/>
      <c r="J27" s="15"/>
      <c r="K27" s="4"/>
      <c r="L27" s="4"/>
      <c r="M27" s="4"/>
      <c r="N27" s="4"/>
    </row>
    <row r="28" spans="1:14" x14ac:dyDescent="0.25">
      <c r="B28" s="16"/>
      <c r="C28" s="16"/>
      <c r="D28" s="192"/>
      <c r="E28" s="15"/>
      <c r="F28" s="15"/>
      <c r="H28" s="4"/>
      <c r="I28" s="15"/>
      <c r="J28" s="15"/>
      <c r="K28" s="4"/>
      <c r="L28" s="4"/>
      <c r="M28" s="4"/>
      <c r="N28" s="4"/>
    </row>
    <row r="29" spans="1:14" x14ac:dyDescent="0.25">
      <c r="B29" s="16"/>
      <c r="C29" s="16"/>
      <c r="D29" s="192"/>
      <c r="E29" s="15"/>
      <c r="F29" s="15"/>
      <c r="H29" s="4"/>
      <c r="I29" s="15"/>
      <c r="J29" s="15"/>
      <c r="K29" s="4"/>
      <c r="L29" s="4"/>
      <c r="M29" s="4"/>
      <c r="N29" s="4"/>
    </row>
    <row r="30" spans="1:14" x14ac:dyDescent="0.25">
      <c r="B30" s="16"/>
      <c r="C30" s="16"/>
      <c r="D30" s="192"/>
      <c r="E30" s="15"/>
      <c r="F30" s="15"/>
      <c r="H30" s="4"/>
      <c r="I30" s="4"/>
      <c r="J30" s="4"/>
      <c r="K30" s="4"/>
      <c r="L30" s="4"/>
      <c r="M30" s="4"/>
      <c r="N30" s="4"/>
    </row>
    <row r="31" spans="1:14" x14ac:dyDescent="0.25">
      <c r="B31" s="16"/>
      <c r="C31" s="16"/>
      <c r="D31" s="192"/>
      <c r="E31" s="15"/>
      <c r="F31" s="15"/>
      <c r="G31" s="201"/>
    </row>
    <row r="32" spans="1:14" x14ac:dyDescent="0.25">
      <c r="B32" s="16"/>
      <c r="C32" s="16"/>
      <c r="D32" s="192"/>
      <c r="E32" s="15"/>
      <c r="F32" s="15"/>
      <c r="G32" s="201"/>
    </row>
    <row r="33" spans="2:14" x14ac:dyDescent="0.25">
      <c r="B33" s="16"/>
      <c r="C33" s="16"/>
      <c r="D33" s="192"/>
      <c r="E33" s="15"/>
      <c r="F33" s="15"/>
      <c r="G33" s="4"/>
    </row>
    <row r="34" spans="2:14" x14ac:dyDescent="0.25">
      <c r="B34" s="16"/>
      <c r="C34" s="16"/>
      <c r="D34" s="192"/>
      <c r="E34" s="15"/>
      <c r="F34" s="15"/>
      <c r="G34" s="4"/>
    </row>
    <row r="35" spans="2:14" x14ac:dyDescent="0.25">
      <c r="B35" s="16"/>
      <c r="C35" s="16"/>
      <c r="D35" s="193"/>
      <c r="E35" s="15"/>
      <c r="F35" s="15"/>
      <c r="G35" s="4"/>
    </row>
    <row r="36" spans="2:14" x14ac:dyDescent="0.25">
      <c r="B36" s="16"/>
      <c r="C36" s="16"/>
      <c r="D36" s="193"/>
      <c r="E36" s="15"/>
      <c r="F36" s="15"/>
      <c r="G36" s="4"/>
    </row>
    <row r="37" spans="2:14" x14ac:dyDescent="0.25">
      <c r="B37" s="16"/>
      <c r="C37" s="16"/>
      <c r="D37" s="192"/>
      <c r="E37" s="15"/>
      <c r="F37" s="15"/>
      <c r="G37" s="4"/>
    </row>
    <row r="38" spans="2:14" x14ac:dyDescent="0.25">
      <c r="B38" s="16"/>
      <c r="C38" s="16"/>
      <c r="D38" s="192"/>
      <c r="E38" s="15"/>
      <c r="F38" s="15"/>
    </row>
    <row r="39" spans="2:14" x14ac:dyDescent="0.25">
      <c r="B39" s="16"/>
      <c r="C39" s="16"/>
      <c r="D39" s="192"/>
      <c r="E39" s="15"/>
      <c r="F39" s="15"/>
    </row>
    <row r="40" spans="2:14" x14ac:dyDescent="0.25">
      <c r="B40" s="16"/>
      <c r="C40" s="16"/>
      <c r="D40" s="192"/>
      <c r="E40" s="15"/>
      <c r="F40" s="15"/>
    </row>
    <row r="41" spans="2:14" x14ac:dyDescent="0.25">
      <c r="B41" s="16"/>
      <c r="C41" s="16"/>
      <c r="D41" s="192"/>
      <c r="E41" s="15"/>
      <c r="F41" s="15"/>
    </row>
    <row r="42" spans="2:14" ht="15" customHeight="1" x14ac:dyDescent="0.25">
      <c r="B42" s="16"/>
      <c r="C42" s="16"/>
      <c r="D42" s="192"/>
      <c r="E42" s="5"/>
      <c r="F42" s="5"/>
    </row>
    <row r="43" spans="2:14" x14ac:dyDescent="0.25">
      <c r="H43" s="15"/>
      <c r="I43" s="15"/>
      <c r="J43" s="15"/>
      <c r="L43" s="15"/>
      <c r="M43" s="15"/>
      <c r="N43" s="15"/>
    </row>
    <row r="44" spans="2:14" x14ac:dyDescent="0.25">
      <c r="H44" s="4"/>
      <c r="I44" s="15"/>
      <c r="J44" s="15"/>
      <c r="L44" s="4"/>
      <c r="M44" s="4"/>
      <c r="N44" s="4"/>
    </row>
    <row r="45" spans="2:14" x14ac:dyDescent="0.25">
      <c r="H45" s="4"/>
      <c r="I45" s="15"/>
      <c r="J45" s="15"/>
      <c r="L45" s="4"/>
      <c r="M45" s="4"/>
      <c r="N45" s="4"/>
    </row>
    <row r="46" spans="2:14" x14ac:dyDescent="0.25">
      <c r="H46" s="4"/>
      <c r="I46" s="15"/>
      <c r="J46" s="15"/>
    </row>
    <row r="47" spans="2:14" x14ac:dyDescent="0.25">
      <c r="H47" s="4"/>
      <c r="I47" s="15"/>
      <c r="J47" s="15"/>
    </row>
    <row r="48" spans="2:14" x14ac:dyDescent="0.25">
      <c r="H48" s="4"/>
      <c r="I48" s="15"/>
      <c r="J48" s="15"/>
    </row>
    <row r="49" spans="8:10" x14ac:dyDescent="0.25">
      <c r="H49" s="4"/>
      <c r="I49" s="15"/>
      <c r="J49" s="15"/>
    </row>
    <row r="50" spans="8:10" x14ac:dyDescent="0.25">
      <c r="H50" s="4"/>
      <c r="I50" s="15"/>
      <c r="J50" s="15"/>
    </row>
    <row r="51" spans="8:10" x14ac:dyDescent="0.25">
      <c r="H51" s="4"/>
      <c r="I51" s="15"/>
      <c r="J51" s="15"/>
    </row>
    <row r="52" spans="8:10" x14ac:dyDescent="0.25">
      <c r="H52" s="4"/>
      <c r="I52" s="15"/>
      <c r="J52" s="15"/>
    </row>
    <row r="53" spans="8:10" x14ac:dyDescent="0.25">
      <c r="H53" s="4"/>
      <c r="I53" s="15"/>
      <c r="J53" s="15"/>
    </row>
    <row r="54" spans="8:10" x14ac:dyDescent="0.25">
      <c r="H54" s="4"/>
      <c r="I54" s="15"/>
      <c r="J54" s="15"/>
    </row>
    <row r="55" spans="8:10" x14ac:dyDescent="0.25">
      <c r="H55" s="4"/>
      <c r="I55" s="15"/>
      <c r="J55" s="15"/>
    </row>
    <row r="56" spans="8:10" x14ac:dyDescent="0.25">
      <c r="H56" s="4"/>
      <c r="I56" s="15"/>
      <c r="J56" s="15"/>
    </row>
    <row r="57" spans="8:10" x14ac:dyDescent="0.25">
      <c r="H57" s="4"/>
      <c r="I57" s="15"/>
      <c r="J57" s="15"/>
    </row>
    <row r="58" spans="8:10" x14ac:dyDescent="0.25">
      <c r="H58" s="4"/>
      <c r="I58" s="15"/>
      <c r="J58" s="15"/>
    </row>
    <row r="59" spans="8:10" x14ac:dyDescent="0.25">
      <c r="H59" s="4"/>
      <c r="I59" s="15"/>
      <c r="J59" s="15"/>
    </row>
    <row r="60" spans="8:10" x14ac:dyDescent="0.25">
      <c r="H60" s="4"/>
      <c r="I60" s="15"/>
      <c r="J60" s="15"/>
    </row>
    <row r="61" spans="8:10" x14ac:dyDescent="0.25">
      <c r="H61" s="4"/>
      <c r="I61" s="15"/>
      <c r="J61" s="15"/>
    </row>
    <row r="62" spans="8:10" x14ac:dyDescent="0.25">
      <c r="H62" s="4"/>
      <c r="I62" s="15"/>
      <c r="J62" s="15"/>
    </row>
    <row r="63" spans="8:10" x14ac:dyDescent="0.25">
      <c r="H63" s="4"/>
      <c r="I63" s="15"/>
      <c r="J63" s="15"/>
    </row>
    <row r="64" spans="8:10" x14ac:dyDescent="0.25">
      <c r="H64" s="4"/>
      <c r="I64" s="15"/>
      <c r="J64" s="15"/>
    </row>
    <row r="65" spans="8:10" x14ac:dyDescent="0.25">
      <c r="H65" s="4"/>
      <c r="I65" s="15"/>
      <c r="J65" s="15"/>
    </row>
    <row r="66" spans="8:10" x14ac:dyDescent="0.25">
      <c r="H66" s="4"/>
      <c r="I66" s="15"/>
      <c r="J66" s="15"/>
    </row>
    <row r="67" spans="8:10" x14ac:dyDescent="0.25">
      <c r="H67" s="4"/>
      <c r="I67" s="15"/>
      <c r="J67" s="15"/>
    </row>
    <row r="68" spans="8:10" x14ac:dyDescent="0.25">
      <c r="H68" s="4"/>
      <c r="I68" s="15"/>
      <c r="J68" s="15"/>
    </row>
    <row r="69" spans="8:10" x14ac:dyDescent="0.25">
      <c r="H69" s="4"/>
      <c r="I69" s="15"/>
      <c r="J69" s="15"/>
    </row>
    <row r="70" spans="8:10" x14ac:dyDescent="0.25">
      <c r="H70" s="4"/>
      <c r="I70" s="15"/>
      <c r="J70" s="15"/>
    </row>
    <row r="71" spans="8:10" x14ac:dyDescent="0.25">
      <c r="H71" s="4"/>
      <c r="I71" s="15"/>
      <c r="J71" s="15"/>
    </row>
    <row r="72" spans="8:10" x14ac:dyDescent="0.25">
      <c r="H72" s="4"/>
      <c r="I72" s="15"/>
      <c r="J72" s="15"/>
    </row>
    <row r="73" spans="8:10" x14ac:dyDescent="0.25">
      <c r="H73" s="4"/>
      <c r="I73" s="15"/>
      <c r="J73" s="15"/>
    </row>
    <row r="74" spans="8:10" x14ac:dyDescent="0.25">
      <c r="H74" s="4"/>
      <c r="I74" s="15"/>
      <c r="J74" s="15"/>
    </row>
    <row r="75" spans="8:10" x14ac:dyDescent="0.25">
      <c r="H75" s="4"/>
      <c r="I75" s="15"/>
      <c r="J75" s="15"/>
    </row>
    <row r="76" spans="8:10" x14ac:dyDescent="0.25">
      <c r="H76" s="4"/>
      <c r="I76" s="15"/>
      <c r="J76" s="15"/>
    </row>
    <row r="77" spans="8:10" x14ac:dyDescent="0.25">
      <c r="H77" s="4"/>
      <c r="I77" s="15"/>
      <c r="J77" s="15"/>
    </row>
    <row r="78" spans="8:10" x14ac:dyDescent="0.25">
      <c r="H78" s="4"/>
      <c r="I78" s="15"/>
      <c r="J78" s="15"/>
    </row>
    <row r="79" spans="8:10" x14ac:dyDescent="0.25">
      <c r="H79" s="4"/>
      <c r="I79" s="15"/>
      <c r="J79" s="15"/>
    </row>
    <row r="80" spans="8:10" x14ac:dyDescent="0.25">
      <c r="H80" s="4"/>
      <c r="I80" s="15"/>
      <c r="J80" s="15"/>
    </row>
    <row r="81" spans="8:10" x14ac:dyDescent="0.25">
      <c r="H81" s="4"/>
      <c r="I81" s="15"/>
      <c r="J81" s="15"/>
    </row>
    <row r="82" spans="8:10" x14ac:dyDescent="0.25">
      <c r="H82" s="4"/>
      <c r="I82" s="15"/>
      <c r="J82" s="15"/>
    </row>
    <row r="83" spans="8:10" x14ac:dyDescent="0.25">
      <c r="H83" s="4"/>
      <c r="I83" s="15"/>
      <c r="J83" s="15"/>
    </row>
    <row r="84" spans="8:10" x14ac:dyDescent="0.25">
      <c r="H84" s="4"/>
      <c r="I84" s="15"/>
      <c r="J84" s="15"/>
    </row>
    <row r="85" spans="8:10" x14ac:dyDescent="0.25">
      <c r="H85" s="4"/>
      <c r="I85" s="15"/>
      <c r="J85" s="15"/>
    </row>
    <row r="86" spans="8:10" x14ac:dyDescent="0.25">
      <c r="H86" s="4"/>
      <c r="I86" s="15"/>
      <c r="J86" s="15"/>
    </row>
    <row r="87" spans="8:10" x14ac:dyDescent="0.25">
      <c r="H87" s="4"/>
      <c r="I87" s="15"/>
      <c r="J87" s="15"/>
    </row>
    <row r="88" spans="8:10" x14ac:dyDescent="0.25">
      <c r="H88" s="4"/>
      <c r="I88" s="15"/>
      <c r="J88" s="15"/>
    </row>
    <row r="89" spans="8:10" x14ac:dyDescent="0.25">
      <c r="H89" s="4"/>
      <c r="I89" s="15"/>
      <c r="J89" s="15"/>
    </row>
    <row r="90" spans="8:10" x14ac:dyDescent="0.25">
      <c r="H90" s="4"/>
      <c r="I90" s="15"/>
      <c r="J90" s="15"/>
    </row>
    <row r="91" spans="8:10" x14ac:dyDescent="0.25">
      <c r="H91" s="4"/>
      <c r="I91" s="15"/>
      <c r="J91" s="15"/>
    </row>
    <row r="92" spans="8:10" x14ac:dyDescent="0.25">
      <c r="H92" s="4"/>
      <c r="I92" s="15"/>
      <c r="J92" s="15"/>
    </row>
    <row r="93" spans="8:10" x14ac:dyDescent="0.25">
      <c r="H93" s="4"/>
      <c r="I93" s="15"/>
      <c r="J93" s="15"/>
    </row>
    <row r="94" spans="8:10" x14ac:dyDescent="0.25">
      <c r="H94" s="4"/>
      <c r="I94" s="15"/>
      <c r="J94" s="15"/>
    </row>
    <row r="95" spans="8:10" x14ac:dyDescent="0.25">
      <c r="H95" s="4"/>
      <c r="I95" s="15"/>
      <c r="J95" s="15"/>
    </row>
    <row r="96" spans="8:10" x14ac:dyDescent="0.25">
      <c r="H96" s="4"/>
      <c r="I96" s="15"/>
      <c r="J96" s="15"/>
    </row>
  </sheetData>
  <mergeCells count="19">
    <mergeCell ref="B21:B22"/>
    <mergeCell ref="C21:C22"/>
    <mergeCell ref="C5:C6"/>
    <mergeCell ref="C7:C8"/>
    <mergeCell ref="C9:C10"/>
    <mergeCell ref="C11:C12"/>
    <mergeCell ref="C13:C14"/>
    <mergeCell ref="C15:C16"/>
    <mergeCell ref="C17:C18"/>
    <mergeCell ref="C19:C20"/>
    <mergeCell ref="B5:B14"/>
    <mergeCell ref="B15:B16"/>
    <mergeCell ref="B17:B20"/>
    <mergeCell ref="B1:F2"/>
    <mergeCell ref="H1:N2"/>
    <mergeCell ref="C3:C4"/>
    <mergeCell ref="D3:D4"/>
    <mergeCell ref="E3:F3"/>
    <mergeCell ref="B3:B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1"/>
  <dimension ref="B1:AX34"/>
  <sheetViews>
    <sheetView zoomScale="85" zoomScaleNormal="85" workbookViewId="0">
      <pane xSplit="3" topLeftCell="D1" activePane="topRight" state="frozen"/>
      <selection pane="topRight" activeCell="AS29" sqref="AS29"/>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4.88671875" style="76" bestFit="1" customWidth="1"/>
    <col min="44" max="44" width="5.6640625" style="76" bestFit="1" customWidth="1"/>
    <col min="45" max="45" width="4.88671875" style="76" bestFit="1" customWidth="1"/>
    <col min="46" max="46" width="4" style="76" bestFit="1" customWidth="1"/>
    <col min="47" max="47" width="6.88671875" style="76" bestFit="1" customWidth="1"/>
    <col min="48" max="48" width="4.44140625" style="76" bestFit="1" customWidth="1"/>
    <col min="49" max="49" width="4.88671875" style="76" bestFit="1" customWidth="1"/>
    <col min="50" max="50" width="9.44140625" style="76" bestFit="1" customWidth="1"/>
    <col min="51" max="16384" width="11.44140625" style="76"/>
  </cols>
  <sheetData>
    <row r="1" spans="2:50" x14ac:dyDescent="0.3">
      <c r="B1" s="295" t="s">
        <v>168</v>
      </c>
      <c r="C1" s="296" t="s">
        <v>185</v>
      </c>
      <c r="D1" s="95" t="s">
        <v>181</v>
      </c>
      <c r="E1" s="95" t="s">
        <v>22</v>
      </c>
      <c r="F1" s="95" t="s">
        <v>37</v>
      </c>
      <c r="G1" s="95" t="s">
        <v>30</v>
      </c>
      <c r="H1" s="95" t="s">
        <v>5</v>
      </c>
      <c r="I1" s="95" t="s">
        <v>24</v>
      </c>
      <c r="J1" s="95" t="s">
        <v>2</v>
      </c>
      <c r="K1" s="95" t="s">
        <v>7</v>
      </c>
      <c r="L1" s="95" t="s">
        <v>8</v>
      </c>
      <c r="M1" s="95" t="s">
        <v>12</v>
      </c>
      <c r="N1" s="95" t="s">
        <v>13</v>
      </c>
      <c r="O1" s="95" t="s">
        <v>14</v>
      </c>
      <c r="P1" s="95" t="s">
        <v>15</v>
      </c>
      <c r="Q1" s="95" t="s">
        <v>3</v>
      </c>
      <c r="R1" s="95" t="s">
        <v>4</v>
      </c>
      <c r="S1" s="95" t="s">
        <v>16</v>
      </c>
      <c r="T1" s="95" t="s">
        <v>17</v>
      </c>
      <c r="U1" s="95" t="s">
        <v>28</v>
      </c>
      <c r="V1" s="95" t="s">
        <v>29</v>
      </c>
      <c r="W1" s="95" t="s">
        <v>62</v>
      </c>
      <c r="X1" s="95" t="s">
        <v>9</v>
      </c>
      <c r="Y1" s="95" t="s">
        <v>27</v>
      </c>
      <c r="Z1" s="95" t="s">
        <v>25</v>
      </c>
      <c r="AA1" s="95" t="s">
        <v>26</v>
      </c>
      <c r="AB1" s="95" t="s">
        <v>11</v>
      </c>
      <c r="AC1" s="95" t="s">
        <v>20</v>
      </c>
      <c r="AD1" s="95" t="s">
        <v>10</v>
      </c>
      <c r="AE1" s="95" t="s">
        <v>21</v>
      </c>
      <c r="AF1" s="95" t="s">
        <v>108</v>
      </c>
      <c r="AG1" s="95" t="s">
        <v>44</v>
      </c>
      <c r="AH1" s="95" t="s">
        <v>0</v>
      </c>
      <c r="AI1" s="95" t="s">
        <v>1</v>
      </c>
      <c r="AJ1" s="94" t="s">
        <v>169</v>
      </c>
      <c r="AK1" s="95" t="s">
        <v>170</v>
      </c>
      <c r="AL1" s="95" t="s">
        <v>171</v>
      </c>
      <c r="AM1" s="75" t="s">
        <v>39</v>
      </c>
      <c r="AN1" s="75" t="s">
        <v>40</v>
      </c>
      <c r="AO1" s="75" t="s">
        <v>207</v>
      </c>
      <c r="AP1" s="75" t="s">
        <v>208</v>
      </c>
      <c r="AQ1" s="94" t="s">
        <v>35</v>
      </c>
      <c r="AR1" s="94" t="s">
        <v>379</v>
      </c>
      <c r="AS1" s="94" t="s">
        <v>36</v>
      </c>
      <c r="AT1" s="94" t="s">
        <v>6</v>
      </c>
      <c r="AU1" s="94" t="s">
        <v>63</v>
      </c>
      <c r="AV1" s="94" t="s">
        <v>18</v>
      </c>
      <c r="AW1" s="94" t="s">
        <v>19</v>
      </c>
      <c r="AX1" s="94" t="s">
        <v>351</v>
      </c>
    </row>
    <row r="2" spans="2:50"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209</v>
      </c>
      <c r="AR2" s="75" t="s">
        <v>209</v>
      </c>
      <c r="AS2" s="75" t="s">
        <v>209</v>
      </c>
      <c r="AT2" s="75" t="s">
        <v>209</v>
      </c>
      <c r="AU2" s="75" t="s">
        <v>209</v>
      </c>
      <c r="AV2" s="75" t="s">
        <v>209</v>
      </c>
      <c r="AW2" s="75" t="s">
        <v>209</v>
      </c>
      <c r="AX2" s="75" t="s">
        <v>209</v>
      </c>
    </row>
    <row r="3" spans="2:50" x14ac:dyDescent="0.3">
      <c r="B3" s="80">
        <v>8820</v>
      </c>
      <c r="C3" s="181">
        <v>39155</v>
      </c>
      <c r="D3" s="80">
        <v>249</v>
      </c>
      <c r="E3" s="80">
        <v>156</v>
      </c>
      <c r="F3" s="80">
        <v>174</v>
      </c>
      <c r="G3" s="80" t="s">
        <v>116</v>
      </c>
      <c r="H3" s="80">
        <v>7.19</v>
      </c>
      <c r="I3" s="80">
        <v>67.900000000000006</v>
      </c>
      <c r="J3" s="80" t="s">
        <v>119</v>
      </c>
      <c r="K3" s="80" t="s">
        <v>116</v>
      </c>
      <c r="L3" s="80" t="s">
        <v>116</v>
      </c>
      <c r="M3" s="80">
        <v>8.2100000000000009</v>
      </c>
      <c r="N3" s="80" t="s">
        <v>117</v>
      </c>
      <c r="O3" s="80">
        <v>0.18</v>
      </c>
      <c r="P3" s="80">
        <v>0.08</v>
      </c>
      <c r="Q3" s="80">
        <v>3.75</v>
      </c>
      <c r="R3" s="80">
        <v>1.67</v>
      </c>
      <c r="S3" s="80" t="s">
        <v>193</v>
      </c>
      <c r="T3" s="80" t="s">
        <v>193</v>
      </c>
      <c r="U3" s="80">
        <v>1.17E-2</v>
      </c>
      <c r="V3" s="80" t="s">
        <v>121</v>
      </c>
      <c r="W3" s="80" t="s">
        <v>190</v>
      </c>
      <c r="X3" s="80" t="s">
        <v>190</v>
      </c>
      <c r="Y3" s="80">
        <v>30.9</v>
      </c>
      <c r="Z3" s="80" t="s">
        <v>188</v>
      </c>
      <c r="AA3" s="80" t="s">
        <v>188</v>
      </c>
      <c r="AB3" s="80" t="s">
        <v>115</v>
      </c>
      <c r="AC3" s="80" t="s">
        <v>190</v>
      </c>
      <c r="AD3" s="80" t="s">
        <v>118</v>
      </c>
      <c r="AE3" s="80">
        <v>8.3000000000000007</v>
      </c>
      <c r="AF3" s="80">
        <v>7.6</v>
      </c>
      <c r="AG3" s="80">
        <v>13.5</v>
      </c>
      <c r="AH3" s="80">
        <v>230</v>
      </c>
      <c r="AI3" s="80">
        <v>500</v>
      </c>
      <c r="AJ3" s="80" t="s">
        <v>115</v>
      </c>
      <c r="AK3" s="80" t="s">
        <v>117</v>
      </c>
      <c r="AL3" s="80" t="s">
        <v>115</v>
      </c>
      <c r="AM3" s="80" t="s">
        <v>115</v>
      </c>
      <c r="AN3" s="80" t="s">
        <v>115</v>
      </c>
      <c r="AO3" s="80" t="s">
        <v>115</v>
      </c>
      <c r="AP3" s="80" t="s">
        <v>115</v>
      </c>
      <c r="AQ3" s="80" t="s">
        <v>115</v>
      </c>
      <c r="AR3" s="80" t="s">
        <v>115</v>
      </c>
      <c r="AS3" s="80" t="s">
        <v>115</v>
      </c>
      <c r="AT3" s="80" t="s">
        <v>115</v>
      </c>
      <c r="AU3" s="80" t="s">
        <v>115</v>
      </c>
      <c r="AV3" s="80" t="s">
        <v>115</v>
      </c>
      <c r="AW3" s="80" t="s">
        <v>115</v>
      </c>
      <c r="AX3" s="80" t="s">
        <v>115</v>
      </c>
    </row>
    <row r="4" spans="2:50" x14ac:dyDescent="0.3">
      <c r="B4" s="80">
        <v>18634</v>
      </c>
      <c r="C4" s="181">
        <v>39244</v>
      </c>
      <c r="D4" s="80">
        <v>365</v>
      </c>
      <c r="E4" s="80">
        <v>249</v>
      </c>
      <c r="F4" s="80">
        <v>8.1</v>
      </c>
      <c r="G4" s="80">
        <v>0.06</v>
      </c>
      <c r="H4" s="80">
        <v>17.7</v>
      </c>
      <c r="I4" s="80">
        <v>144</v>
      </c>
      <c r="J4" s="80">
        <v>9.3000000000000007</v>
      </c>
      <c r="K4" s="80" t="s">
        <v>116</v>
      </c>
      <c r="L4" s="80" t="s">
        <v>116</v>
      </c>
      <c r="M4" s="80">
        <v>0.37</v>
      </c>
      <c r="N4" s="80" t="s">
        <v>117</v>
      </c>
      <c r="O4" s="80">
        <v>0.09</v>
      </c>
      <c r="P4" s="80">
        <v>0.08</v>
      </c>
      <c r="Q4" s="80">
        <v>0.87</v>
      </c>
      <c r="R4" s="80" t="s">
        <v>188</v>
      </c>
      <c r="S4" s="80" t="s">
        <v>193</v>
      </c>
      <c r="T4" s="80" t="s">
        <v>193</v>
      </c>
      <c r="U4" s="80">
        <v>1.06E-2</v>
      </c>
      <c r="V4" s="80" t="s">
        <v>121</v>
      </c>
      <c r="W4" s="80" t="s">
        <v>190</v>
      </c>
      <c r="X4" s="80" t="s">
        <v>190</v>
      </c>
      <c r="Y4" s="80">
        <v>0.47</v>
      </c>
      <c r="Z4" s="80" t="s">
        <v>188</v>
      </c>
      <c r="AA4" s="80" t="s">
        <v>188</v>
      </c>
      <c r="AB4" s="80" t="s">
        <v>115</v>
      </c>
      <c r="AC4" s="80" t="s">
        <v>190</v>
      </c>
      <c r="AD4" s="80" t="s">
        <v>118</v>
      </c>
      <c r="AE4" s="80">
        <v>10.9</v>
      </c>
      <c r="AF4" s="80">
        <v>7.1</v>
      </c>
      <c r="AG4" s="80">
        <v>5.0999999999999996</v>
      </c>
      <c r="AH4" s="80">
        <v>230</v>
      </c>
      <c r="AI4" s="80">
        <v>1100</v>
      </c>
      <c r="AJ4" s="80" t="s">
        <v>115</v>
      </c>
      <c r="AK4" s="80" t="s">
        <v>117</v>
      </c>
      <c r="AL4" s="80" t="s">
        <v>115</v>
      </c>
      <c r="AM4" s="80" t="s">
        <v>115</v>
      </c>
      <c r="AN4" s="80" t="s">
        <v>115</v>
      </c>
      <c r="AO4" s="80" t="s">
        <v>115</v>
      </c>
      <c r="AP4" s="80" t="s">
        <v>115</v>
      </c>
      <c r="AQ4" s="80" t="s">
        <v>115</v>
      </c>
      <c r="AR4" s="80" t="s">
        <v>115</v>
      </c>
      <c r="AS4" s="80" t="s">
        <v>115</v>
      </c>
      <c r="AT4" s="80" t="s">
        <v>115</v>
      </c>
      <c r="AU4" s="80" t="s">
        <v>115</v>
      </c>
      <c r="AV4" s="80" t="s">
        <v>115</v>
      </c>
      <c r="AW4" s="80" t="s">
        <v>115</v>
      </c>
      <c r="AX4" s="80" t="s">
        <v>115</v>
      </c>
    </row>
    <row r="5" spans="2:50" x14ac:dyDescent="0.3">
      <c r="B5" s="80">
        <v>27109</v>
      </c>
      <c r="C5" s="181">
        <v>39329</v>
      </c>
      <c r="D5" s="80">
        <v>267</v>
      </c>
      <c r="E5" s="80">
        <v>160</v>
      </c>
      <c r="F5" s="80">
        <v>14.5</v>
      </c>
      <c r="G5" s="80">
        <v>0.08</v>
      </c>
      <c r="H5" s="80">
        <v>13.9</v>
      </c>
      <c r="I5" s="80">
        <v>83.6</v>
      </c>
      <c r="J5" s="80" t="s">
        <v>119</v>
      </c>
      <c r="K5" s="80" t="s">
        <v>116</v>
      </c>
      <c r="L5" s="80" t="s">
        <v>116</v>
      </c>
      <c r="M5" s="80">
        <v>0.52</v>
      </c>
      <c r="N5" s="80" t="s">
        <v>117</v>
      </c>
      <c r="O5" s="80">
        <v>0.05</v>
      </c>
      <c r="P5" s="80">
        <v>0.03</v>
      </c>
      <c r="Q5" s="80">
        <v>0.91</v>
      </c>
      <c r="R5" s="80">
        <v>0.37</v>
      </c>
      <c r="S5" s="80" t="s">
        <v>193</v>
      </c>
      <c r="T5" s="80" t="s">
        <v>193</v>
      </c>
      <c r="U5" s="80" t="s">
        <v>121</v>
      </c>
      <c r="V5" s="80" t="s">
        <v>121</v>
      </c>
      <c r="W5" s="80" t="s">
        <v>190</v>
      </c>
      <c r="X5" s="80" t="s">
        <v>190</v>
      </c>
      <c r="Y5" s="80">
        <v>13.5</v>
      </c>
      <c r="Z5" s="80" t="s">
        <v>188</v>
      </c>
      <c r="AA5" s="80" t="s">
        <v>188</v>
      </c>
      <c r="AB5" s="80" t="s">
        <v>115</v>
      </c>
      <c r="AC5" s="80" t="s">
        <v>190</v>
      </c>
      <c r="AD5" s="80" t="s">
        <v>118</v>
      </c>
      <c r="AE5" s="80">
        <v>7.1</v>
      </c>
      <c r="AF5" s="80">
        <v>6.3</v>
      </c>
      <c r="AG5" s="80">
        <v>8.6999999999999993</v>
      </c>
      <c r="AH5" s="80">
        <v>30</v>
      </c>
      <c r="AI5" s="80">
        <v>350</v>
      </c>
      <c r="AJ5" s="80" t="s">
        <v>115</v>
      </c>
      <c r="AK5" s="80" t="s">
        <v>117</v>
      </c>
      <c r="AL5" s="80" t="s">
        <v>115</v>
      </c>
      <c r="AM5" s="80" t="s">
        <v>115</v>
      </c>
      <c r="AN5" s="80" t="s">
        <v>115</v>
      </c>
      <c r="AO5" s="80" t="s">
        <v>115</v>
      </c>
      <c r="AP5" s="80" t="s">
        <v>115</v>
      </c>
      <c r="AQ5" s="80" t="s">
        <v>115</v>
      </c>
      <c r="AR5" s="80" t="s">
        <v>115</v>
      </c>
      <c r="AS5" s="80" t="s">
        <v>115</v>
      </c>
      <c r="AT5" s="80" t="s">
        <v>115</v>
      </c>
      <c r="AU5" s="80" t="s">
        <v>115</v>
      </c>
      <c r="AV5" s="80" t="s">
        <v>115</v>
      </c>
      <c r="AW5" s="80" t="s">
        <v>115</v>
      </c>
      <c r="AX5" s="80" t="s">
        <v>115</v>
      </c>
    </row>
    <row r="6" spans="2:50" x14ac:dyDescent="0.3">
      <c r="B6" s="80">
        <v>36677</v>
      </c>
      <c r="C6" s="181">
        <v>39426</v>
      </c>
      <c r="D6" s="80">
        <v>170</v>
      </c>
      <c r="E6" s="80">
        <v>120</v>
      </c>
      <c r="F6" s="80">
        <v>126</v>
      </c>
      <c r="G6" s="80">
        <v>0.17</v>
      </c>
      <c r="H6" s="80">
        <v>10.78</v>
      </c>
      <c r="I6" s="80">
        <v>5.8</v>
      </c>
      <c r="J6" s="80" t="s">
        <v>119</v>
      </c>
      <c r="K6" s="80" t="s">
        <v>116</v>
      </c>
      <c r="L6" s="80" t="s">
        <v>116</v>
      </c>
      <c r="M6" s="80">
        <v>4.4000000000000004</v>
      </c>
      <c r="N6" s="80" t="s">
        <v>117</v>
      </c>
      <c r="O6" s="80">
        <v>0.15</v>
      </c>
      <c r="P6" s="80" t="s">
        <v>120</v>
      </c>
      <c r="Q6" s="80">
        <v>0.55000000000000004</v>
      </c>
      <c r="R6" s="80">
        <v>0.41</v>
      </c>
      <c r="S6" s="80" t="s">
        <v>193</v>
      </c>
      <c r="T6" s="80" t="s">
        <v>193</v>
      </c>
      <c r="U6" s="80">
        <v>1.55E-2</v>
      </c>
      <c r="V6" s="80" t="s">
        <v>121</v>
      </c>
      <c r="W6" s="80" t="s">
        <v>190</v>
      </c>
      <c r="X6" s="80" t="s">
        <v>190</v>
      </c>
      <c r="Y6" s="80">
        <v>0.28999999999999998</v>
      </c>
      <c r="Z6" s="80" t="s">
        <v>188</v>
      </c>
      <c r="AA6" s="80" t="s">
        <v>188</v>
      </c>
      <c r="AB6" s="80" t="s">
        <v>115</v>
      </c>
      <c r="AC6" s="80" t="s">
        <v>190</v>
      </c>
      <c r="AD6" s="80" t="s">
        <v>118</v>
      </c>
      <c r="AE6" s="80">
        <v>10.8</v>
      </c>
      <c r="AF6" s="80">
        <v>8</v>
      </c>
      <c r="AG6" s="80">
        <v>12.1</v>
      </c>
      <c r="AH6" s="80">
        <v>300</v>
      </c>
      <c r="AI6" s="80">
        <v>300</v>
      </c>
      <c r="AJ6" s="80" t="s">
        <v>115</v>
      </c>
      <c r="AK6" s="80" t="s">
        <v>117</v>
      </c>
      <c r="AL6" s="80" t="s">
        <v>115</v>
      </c>
      <c r="AM6" s="80" t="s">
        <v>115</v>
      </c>
      <c r="AN6" s="80" t="s">
        <v>115</v>
      </c>
      <c r="AO6" s="80" t="s">
        <v>115</v>
      </c>
      <c r="AP6" s="80" t="s">
        <v>115</v>
      </c>
      <c r="AQ6" s="80" t="s">
        <v>115</v>
      </c>
      <c r="AR6" s="80" t="s">
        <v>115</v>
      </c>
      <c r="AS6" s="80" t="s">
        <v>115</v>
      </c>
      <c r="AT6" s="80" t="s">
        <v>115</v>
      </c>
      <c r="AU6" s="80" t="s">
        <v>115</v>
      </c>
      <c r="AV6" s="80" t="s">
        <v>115</v>
      </c>
      <c r="AW6" s="80" t="s">
        <v>115</v>
      </c>
      <c r="AX6" s="80" t="s">
        <v>115</v>
      </c>
    </row>
    <row r="7" spans="2:50" x14ac:dyDescent="0.3">
      <c r="B7" s="80">
        <v>7411</v>
      </c>
      <c r="C7" s="181" t="s">
        <v>172</v>
      </c>
      <c r="D7" s="80">
        <v>263</v>
      </c>
      <c r="E7" s="80">
        <v>164</v>
      </c>
      <c r="F7" s="83">
        <v>108</v>
      </c>
      <c r="G7" s="80">
        <v>0.15</v>
      </c>
      <c r="H7" s="84">
        <v>13.41</v>
      </c>
      <c r="I7" s="80">
        <v>72</v>
      </c>
      <c r="J7" s="80">
        <v>6.8</v>
      </c>
      <c r="K7" s="80" t="s">
        <v>116</v>
      </c>
      <c r="L7" s="80" t="s">
        <v>116</v>
      </c>
      <c r="M7" s="80">
        <v>4.8499999999999996</v>
      </c>
      <c r="N7" s="80" t="s">
        <v>117</v>
      </c>
      <c r="O7" s="80">
        <v>0.32</v>
      </c>
      <c r="P7" s="80">
        <v>0.16</v>
      </c>
      <c r="Q7" s="80">
        <v>6.27</v>
      </c>
      <c r="R7" s="80" t="s">
        <v>187</v>
      </c>
      <c r="S7" s="80" t="s">
        <v>193</v>
      </c>
      <c r="T7" s="80" t="s">
        <v>193</v>
      </c>
      <c r="U7" s="80">
        <v>1.09E-2</v>
      </c>
      <c r="V7" s="80" t="s">
        <v>121</v>
      </c>
      <c r="W7" s="80" t="s">
        <v>117</v>
      </c>
      <c r="X7" s="80" t="s">
        <v>117</v>
      </c>
      <c r="Y7" s="80">
        <v>0.42</v>
      </c>
      <c r="Z7" s="80" t="s">
        <v>188</v>
      </c>
      <c r="AA7" s="80" t="s">
        <v>188</v>
      </c>
      <c r="AB7" s="80" t="s">
        <v>117</v>
      </c>
      <c r="AC7" s="80" t="s">
        <v>186</v>
      </c>
      <c r="AD7" s="80" t="s">
        <v>118</v>
      </c>
      <c r="AE7" s="80">
        <v>9.4</v>
      </c>
      <c r="AF7" s="80">
        <v>7.6</v>
      </c>
      <c r="AG7" s="80">
        <v>11.7</v>
      </c>
      <c r="AH7" s="80">
        <v>130</v>
      </c>
      <c r="AI7" s="80">
        <v>500</v>
      </c>
      <c r="AJ7" s="80" t="s">
        <v>115</v>
      </c>
      <c r="AK7" s="80" t="s">
        <v>117</v>
      </c>
      <c r="AL7" s="80" t="s">
        <v>115</v>
      </c>
      <c r="AM7" s="80" t="s">
        <v>115</v>
      </c>
      <c r="AN7" s="80" t="s">
        <v>115</v>
      </c>
      <c r="AO7" s="80" t="s">
        <v>115</v>
      </c>
      <c r="AP7" s="80" t="s">
        <v>115</v>
      </c>
      <c r="AQ7" s="80" t="s">
        <v>115</v>
      </c>
      <c r="AR7" s="80" t="s">
        <v>115</v>
      </c>
      <c r="AS7" s="80" t="s">
        <v>115</v>
      </c>
      <c r="AT7" s="80" t="s">
        <v>115</v>
      </c>
      <c r="AU7" s="80" t="s">
        <v>115</v>
      </c>
      <c r="AV7" s="80" t="s">
        <v>115</v>
      </c>
      <c r="AW7" s="80" t="s">
        <v>115</v>
      </c>
      <c r="AX7" s="80" t="s">
        <v>115</v>
      </c>
    </row>
    <row r="8" spans="2:50" x14ac:dyDescent="0.3">
      <c r="B8" s="80">
        <v>16188</v>
      </c>
      <c r="C8" s="181" t="s">
        <v>173</v>
      </c>
      <c r="D8" s="80" t="s">
        <v>115</v>
      </c>
      <c r="E8" s="80">
        <v>211</v>
      </c>
      <c r="F8" s="83">
        <v>596</v>
      </c>
      <c r="G8" s="80">
        <v>0.05</v>
      </c>
      <c r="H8" s="84">
        <v>11.56</v>
      </c>
      <c r="I8" s="80">
        <v>40</v>
      </c>
      <c r="J8" s="80" t="s">
        <v>119</v>
      </c>
      <c r="K8" s="80" t="s">
        <v>116</v>
      </c>
      <c r="L8" s="80" t="s">
        <v>116</v>
      </c>
      <c r="M8" s="80">
        <v>22.55</v>
      </c>
      <c r="N8" s="80">
        <v>0.14000000000000001</v>
      </c>
      <c r="O8" s="80">
        <v>0.66</v>
      </c>
      <c r="P8" s="80">
        <v>0.02</v>
      </c>
      <c r="Q8" s="84">
        <v>17.96</v>
      </c>
      <c r="R8" s="84">
        <v>2</v>
      </c>
      <c r="S8" s="80" t="s">
        <v>356</v>
      </c>
      <c r="T8" s="80" t="s">
        <v>193</v>
      </c>
      <c r="U8" s="80" t="s">
        <v>357</v>
      </c>
      <c r="V8" s="80" t="s">
        <v>121</v>
      </c>
      <c r="W8" s="80" t="s">
        <v>117</v>
      </c>
      <c r="X8" s="80" t="s">
        <v>117</v>
      </c>
      <c r="Y8" s="80">
        <v>0.72</v>
      </c>
      <c r="Z8" s="80" t="s">
        <v>188</v>
      </c>
      <c r="AA8" s="80" t="s">
        <v>188</v>
      </c>
      <c r="AB8" s="80" t="s">
        <v>115</v>
      </c>
      <c r="AC8" s="80" t="s">
        <v>190</v>
      </c>
      <c r="AD8" s="80" t="s">
        <v>118</v>
      </c>
      <c r="AE8" s="80">
        <v>11.6</v>
      </c>
      <c r="AF8" s="80">
        <v>7.6</v>
      </c>
      <c r="AG8" s="83">
        <v>6.3</v>
      </c>
      <c r="AH8" s="80">
        <v>4</v>
      </c>
      <c r="AI8" s="80">
        <v>300</v>
      </c>
      <c r="AJ8" s="80" t="s">
        <v>115</v>
      </c>
      <c r="AK8" s="80" t="s">
        <v>117</v>
      </c>
      <c r="AL8" s="80" t="s">
        <v>115</v>
      </c>
      <c r="AM8" s="80" t="s">
        <v>115</v>
      </c>
      <c r="AN8" s="80" t="s">
        <v>115</v>
      </c>
      <c r="AO8" s="80" t="s">
        <v>115</v>
      </c>
      <c r="AP8" s="80" t="s">
        <v>115</v>
      </c>
      <c r="AQ8" s="80" t="s">
        <v>115</v>
      </c>
      <c r="AR8" s="80" t="s">
        <v>115</v>
      </c>
      <c r="AS8" s="80" t="s">
        <v>115</v>
      </c>
      <c r="AT8" s="80" t="s">
        <v>115</v>
      </c>
      <c r="AU8" s="80" t="s">
        <v>115</v>
      </c>
      <c r="AV8" s="80" t="s">
        <v>115</v>
      </c>
      <c r="AW8" s="80" t="s">
        <v>115</v>
      </c>
      <c r="AX8" s="80" t="s">
        <v>115</v>
      </c>
    </row>
    <row r="9" spans="2:50" x14ac:dyDescent="0.3">
      <c r="B9" s="187">
        <v>24695</v>
      </c>
      <c r="C9" s="181">
        <v>39699</v>
      </c>
      <c r="D9" s="80">
        <v>240</v>
      </c>
      <c r="E9" s="80">
        <v>158</v>
      </c>
      <c r="F9" s="83">
        <v>123</v>
      </c>
      <c r="G9" s="80">
        <v>0.24</v>
      </c>
      <c r="H9" s="84">
        <v>10.199999999999999</v>
      </c>
      <c r="I9" s="80">
        <v>31</v>
      </c>
      <c r="J9" s="80" t="s">
        <v>119</v>
      </c>
      <c r="K9" s="80" t="s">
        <v>116</v>
      </c>
      <c r="L9" s="80" t="s">
        <v>116</v>
      </c>
      <c r="M9" s="80">
        <v>3.16</v>
      </c>
      <c r="N9" s="80">
        <v>0.13</v>
      </c>
      <c r="O9" s="84">
        <v>0.1</v>
      </c>
      <c r="P9" s="80" t="s">
        <v>120</v>
      </c>
      <c r="Q9" s="80">
        <v>4.0199999999999996</v>
      </c>
      <c r="R9" s="80" t="s">
        <v>187</v>
      </c>
      <c r="S9" s="80" t="s">
        <v>193</v>
      </c>
      <c r="T9" s="80" t="s">
        <v>193</v>
      </c>
      <c r="U9" s="80" t="s">
        <v>121</v>
      </c>
      <c r="V9" s="80" t="s">
        <v>121</v>
      </c>
      <c r="W9" s="80" t="s">
        <v>117</v>
      </c>
      <c r="X9" s="85">
        <v>0.02</v>
      </c>
      <c r="Y9" s="80">
        <v>0.77</v>
      </c>
      <c r="Z9" s="80" t="s">
        <v>188</v>
      </c>
      <c r="AA9" s="80" t="s">
        <v>188</v>
      </c>
      <c r="AB9" s="80" t="s">
        <v>117</v>
      </c>
      <c r="AC9" s="80" t="s">
        <v>190</v>
      </c>
      <c r="AD9" s="80" t="s">
        <v>118</v>
      </c>
      <c r="AE9" s="80">
        <v>11.3</v>
      </c>
      <c r="AF9" s="83">
        <v>7.8</v>
      </c>
      <c r="AG9" s="86">
        <v>10</v>
      </c>
      <c r="AH9" s="87">
        <v>2</v>
      </c>
      <c r="AI9" s="87">
        <v>17</v>
      </c>
      <c r="AJ9" s="83">
        <v>8.5</v>
      </c>
      <c r="AK9" s="80" t="s">
        <v>115</v>
      </c>
      <c r="AL9" s="80" t="s">
        <v>115</v>
      </c>
      <c r="AM9" s="80" t="s">
        <v>115</v>
      </c>
      <c r="AN9" s="80" t="s">
        <v>115</v>
      </c>
      <c r="AO9" s="80" t="s">
        <v>115</v>
      </c>
      <c r="AP9" s="80" t="s">
        <v>115</v>
      </c>
      <c r="AQ9" s="80" t="s">
        <v>115</v>
      </c>
      <c r="AR9" s="80" t="s">
        <v>115</v>
      </c>
      <c r="AS9" s="80" t="s">
        <v>115</v>
      </c>
      <c r="AT9" s="80" t="s">
        <v>115</v>
      </c>
      <c r="AU9" s="80" t="s">
        <v>115</v>
      </c>
      <c r="AV9" s="80" t="s">
        <v>115</v>
      </c>
      <c r="AW9" s="80" t="s">
        <v>115</v>
      </c>
      <c r="AX9" s="80" t="s">
        <v>115</v>
      </c>
    </row>
    <row r="10" spans="2:50" x14ac:dyDescent="0.3">
      <c r="B10" s="187">
        <v>33620</v>
      </c>
      <c r="C10" s="181">
        <v>39791</v>
      </c>
      <c r="D10" s="83">
        <v>163</v>
      </c>
      <c r="E10" s="80">
        <v>101</v>
      </c>
      <c r="F10" s="86">
        <v>372</v>
      </c>
      <c r="G10" s="80">
        <v>0.05</v>
      </c>
      <c r="H10" s="88">
        <v>8.26</v>
      </c>
      <c r="I10" s="80">
        <v>67.900000000000006</v>
      </c>
      <c r="J10" s="80" t="s">
        <v>119</v>
      </c>
      <c r="K10" s="80" t="s">
        <v>116</v>
      </c>
      <c r="L10" s="80" t="s">
        <v>116</v>
      </c>
      <c r="M10" s="82">
        <v>12.58</v>
      </c>
      <c r="N10" s="80">
        <v>0.09</v>
      </c>
      <c r="O10" s="80">
        <v>0.26</v>
      </c>
      <c r="P10" s="80">
        <v>0.03</v>
      </c>
      <c r="Q10" s="80" t="s">
        <v>115</v>
      </c>
      <c r="R10" s="80" t="s">
        <v>187</v>
      </c>
      <c r="S10" s="80" t="s">
        <v>193</v>
      </c>
      <c r="T10" s="80" t="s">
        <v>193</v>
      </c>
      <c r="U10" s="80">
        <v>1.55E-2</v>
      </c>
      <c r="V10" s="80" t="s">
        <v>121</v>
      </c>
      <c r="W10" s="80" t="s">
        <v>117</v>
      </c>
      <c r="X10" s="80" t="s">
        <v>117</v>
      </c>
      <c r="Y10" s="80">
        <v>0</v>
      </c>
      <c r="Z10" s="80" t="s">
        <v>188</v>
      </c>
      <c r="AA10" s="80" t="s">
        <v>188</v>
      </c>
      <c r="AB10" s="80">
        <v>0.06</v>
      </c>
      <c r="AC10" s="80" t="s">
        <v>186</v>
      </c>
      <c r="AD10" s="80" t="s">
        <v>118</v>
      </c>
      <c r="AE10" s="82">
        <v>10.4</v>
      </c>
      <c r="AF10" s="82">
        <v>7.4</v>
      </c>
      <c r="AG10" s="80">
        <v>15</v>
      </c>
      <c r="AH10" s="96">
        <v>300</v>
      </c>
      <c r="AI10" s="96">
        <v>5000</v>
      </c>
      <c r="AJ10" s="80">
        <v>10.1</v>
      </c>
      <c r="AK10" s="80" t="s">
        <v>117</v>
      </c>
      <c r="AL10" s="81">
        <v>52</v>
      </c>
      <c r="AM10" s="80" t="s">
        <v>115</v>
      </c>
      <c r="AN10" s="80" t="s">
        <v>115</v>
      </c>
      <c r="AO10" s="80" t="s">
        <v>115</v>
      </c>
      <c r="AP10" s="80" t="s">
        <v>115</v>
      </c>
      <c r="AQ10" s="80" t="s">
        <v>115</v>
      </c>
      <c r="AR10" s="80" t="s">
        <v>115</v>
      </c>
      <c r="AS10" s="80" t="s">
        <v>115</v>
      </c>
      <c r="AT10" s="80" t="s">
        <v>115</v>
      </c>
      <c r="AU10" s="80" t="s">
        <v>115</v>
      </c>
      <c r="AV10" s="80" t="s">
        <v>115</v>
      </c>
      <c r="AW10" s="80" t="s">
        <v>115</v>
      </c>
      <c r="AX10" s="80" t="s">
        <v>115</v>
      </c>
    </row>
    <row r="11" spans="2:50" x14ac:dyDescent="0.3">
      <c r="B11" s="187">
        <v>7573</v>
      </c>
      <c r="C11" s="181">
        <v>39890</v>
      </c>
      <c r="D11" s="80">
        <v>223</v>
      </c>
      <c r="E11" s="80">
        <v>113</v>
      </c>
      <c r="F11" s="80">
        <v>167</v>
      </c>
      <c r="G11" s="80">
        <v>0.03</v>
      </c>
      <c r="H11" s="80">
        <v>11.39</v>
      </c>
      <c r="I11" s="80">
        <v>58</v>
      </c>
      <c r="J11" s="80" t="s">
        <v>119</v>
      </c>
      <c r="K11" s="80">
        <v>0.04</v>
      </c>
      <c r="L11" s="80" t="s">
        <v>116</v>
      </c>
      <c r="M11" s="80">
        <v>7.86</v>
      </c>
      <c r="N11" s="80" t="s">
        <v>117</v>
      </c>
      <c r="O11" s="80">
        <v>0.21</v>
      </c>
      <c r="P11" s="80">
        <v>0.09</v>
      </c>
      <c r="Q11" s="80">
        <v>4.76</v>
      </c>
      <c r="R11" s="80" t="s">
        <v>187</v>
      </c>
      <c r="S11" s="80" t="s">
        <v>193</v>
      </c>
      <c r="T11" s="80" t="s">
        <v>193</v>
      </c>
      <c r="U11" s="80">
        <v>1.5100000000000001E-2</v>
      </c>
      <c r="V11" s="80" t="s">
        <v>121</v>
      </c>
      <c r="W11" s="80" t="s">
        <v>117</v>
      </c>
      <c r="X11" s="80" t="s">
        <v>117</v>
      </c>
      <c r="Y11" s="80">
        <v>0.51</v>
      </c>
      <c r="Z11" s="80" t="s">
        <v>188</v>
      </c>
      <c r="AA11" s="80" t="s">
        <v>188</v>
      </c>
      <c r="AB11" s="80" t="s">
        <v>117</v>
      </c>
      <c r="AC11" s="80" t="s">
        <v>186</v>
      </c>
      <c r="AD11" s="80" t="s">
        <v>118</v>
      </c>
      <c r="AE11" s="80">
        <v>10.6</v>
      </c>
      <c r="AF11" s="80">
        <v>7.1</v>
      </c>
      <c r="AG11" s="80">
        <v>8</v>
      </c>
      <c r="AH11" s="87">
        <v>300</v>
      </c>
      <c r="AI11" s="87">
        <v>800</v>
      </c>
      <c r="AJ11" s="80">
        <v>12.1</v>
      </c>
      <c r="AK11" s="80" t="s">
        <v>115</v>
      </c>
      <c r="AL11" s="80" t="s">
        <v>115</v>
      </c>
      <c r="AM11" s="80" t="s">
        <v>115</v>
      </c>
      <c r="AN11" s="80" t="s">
        <v>115</v>
      </c>
      <c r="AO11" s="80" t="s">
        <v>115</v>
      </c>
      <c r="AP11" s="80" t="s">
        <v>115</v>
      </c>
      <c r="AQ11" s="80" t="s">
        <v>115</v>
      </c>
      <c r="AR11" s="80" t="s">
        <v>115</v>
      </c>
      <c r="AS11" s="80" t="s">
        <v>115</v>
      </c>
      <c r="AT11" s="80" t="s">
        <v>115</v>
      </c>
      <c r="AU11" s="80" t="s">
        <v>115</v>
      </c>
      <c r="AV11" s="80" t="s">
        <v>115</v>
      </c>
      <c r="AW11" s="80" t="s">
        <v>115</v>
      </c>
      <c r="AX11" s="80" t="s">
        <v>115</v>
      </c>
    </row>
    <row r="12" spans="2:50" x14ac:dyDescent="0.3">
      <c r="B12" s="187">
        <v>16257</v>
      </c>
      <c r="C12" s="181">
        <v>39979</v>
      </c>
      <c r="D12" s="80">
        <v>380</v>
      </c>
      <c r="E12" s="80">
        <v>204</v>
      </c>
      <c r="F12" s="80">
        <v>60</v>
      </c>
      <c r="G12" s="80">
        <v>0.16</v>
      </c>
      <c r="H12" s="80">
        <v>16.760000000000002</v>
      </c>
      <c r="I12" s="80">
        <v>90</v>
      </c>
      <c r="J12" s="80" t="s">
        <v>119</v>
      </c>
      <c r="K12" s="80" t="s">
        <v>116</v>
      </c>
      <c r="L12" s="80" t="s">
        <v>116</v>
      </c>
      <c r="M12" s="80">
        <v>1.42</v>
      </c>
      <c r="N12" s="80" t="s">
        <v>117</v>
      </c>
      <c r="O12" s="80">
        <v>0.12</v>
      </c>
      <c r="P12" s="80">
        <v>7.0000000000000007E-2</v>
      </c>
      <c r="Q12" s="80">
        <v>2.48</v>
      </c>
      <c r="R12" s="80" t="s">
        <v>187</v>
      </c>
      <c r="S12" s="80" t="s">
        <v>193</v>
      </c>
      <c r="T12" s="80" t="s">
        <v>193</v>
      </c>
      <c r="U12" s="80" t="s">
        <v>121</v>
      </c>
      <c r="V12" s="80" t="s">
        <v>121</v>
      </c>
      <c r="W12" s="80" t="s">
        <v>117</v>
      </c>
      <c r="X12" s="80" t="s">
        <v>117</v>
      </c>
      <c r="Y12" s="80">
        <v>0.48</v>
      </c>
      <c r="Z12" s="80" t="s">
        <v>188</v>
      </c>
      <c r="AA12" s="80" t="s">
        <v>188</v>
      </c>
      <c r="AB12" s="80" t="s">
        <v>117</v>
      </c>
      <c r="AC12" s="80" t="s">
        <v>186</v>
      </c>
      <c r="AD12" s="80" t="s">
        <v>118</v>
      </c>
      <c r="AE12" s="80">
        <v>11.1</v>
      </c>
      <c r="AF12" s="80">
        <v>8</v>
      </c>
      <c r="AG12" s="80" t="s">
        <v>115</v>
      </c>
      <c r="AH12" s="87">
        <v>130</v>
      </c>
      <c r="AI12" s="87">
        <v>5000</v>
      </c>
      <c r="AJ12" s="80" t="s">
        <v>115</v>
      </c>
      <c r="AK12" s="80" t="s">
        <v>115</v>
      </c>
      <c r="AL12" s="80" t="s">
        <v>115</v>
      </c>
      <c r="AM12" s="80" t="s">
        <v>115</v>
      </c>
      <c r="AN12" s="80" t="s">
        <v>115</v>
      </c>
      <c r="AO12" s="80" t="s">
        <v>115</v>
      </c>
      <c r="AP12" s="80" t="s">
        <v>115</v>
      </c>
      <c r="AQ12" s="80" t="s">
        <v>115</v>
      </c>
      <c r="AR12" s="80" t="s">
        <v>115</v>
      </c>
      <c r="AS12" s="80" t="s">
        <v>115</v>
      </c>
      <c r="AT12" s="80" t="s">
        <v>115</v>
      </c>
      <c r="AU12" s="80" t="s">
        <v>115</v>
      </c>
      <c r="AV12" s="80" t="s">
        <v>115</v>
      </c>
      <c r="AW12" s="80" t="s">
        <v>115</v>
      </c>
      <c r="AX12" s="80" t="s">
        <v>115</v>
      </c>
    </row>
    <row r="13" spans="2:50" x14ac:dyDescent="0.3">
      <c r="B13" s="187">
        <v>24519</v>
      </c>
      <c r="C13" s="181">
        <v>40070</v>
      </c>
      <c r="D13" s="80">
        <v>236</v>
      </c>
      <c r="E13" s="80">
        <v>179</v>
      </c>
      <c r="F13" s="80">
        <v>98</v>
      </c>
      <c r="G13" s="80">
        <v>0.13</v>
      </c>
      <c r="H13" s="80">
        <v>9.8800000000000008</v>
      </c>
      <c r="I13" s="80">
        <v>34</v>
      </c>
      <c r="J13" s="80" t="s">
        <v>119</v>
      </c>
      <c r="K13" s="80" t="s">
        <v>116</v>
      </c>
      <c r="L13" s="80" t="s">
        <v>116</v>
      </c>
      <c r="M13" s="80">
        <v>3.74</v>
      </c>
      <c r="N13" s="80" t="s">
        <v>117</v>
      </c>
      <c r="O13" s="80">
        <v>0.13</v>
      </c>
      <c r="P13" s="80">
        <v>0.02</v>
      </c>
      <c r="Q13" s="80">
        <v>4.7</v>
      </c>
      <c r="R13" s="80" t="s">
        <v>187</v>
      </c>
      <c r="S13" s="80" t="s">
        <v>193</v>
      </c>
      <c r="T13" s="80" t="s">
        <v>193</v>
      </c>
      <c r="U13" s="80">
        <v>1.04E-2</v>
      </c>
      <c r="V13" s="80" t="s">
        <v>121</v>
      </c>
      <c r="W13" s="80" t="s">
        <v>117</v>
      </c>
      <c r="X13" s="80" t="s">
        <v>117</v>
      </c>
      <c r="Y13" s="80">
        <v>1</v>
      </c>
      <c r="Z13" s="80" t="s">
        <v>188</v>
      </c>
      <c r="AA13" s="80" t="s">
        <v>188</v>
      </c>
      <c r="AB13" s="80" t="s">
        <v>117</v>
      </c>
      <c r="AC13" s="80" t="s">
        <v>186</v>
      </c>
      <c r="AD13" s="80" t="s">
        <v>118</v>
      </c>
      <c r="AE13" s="80">
        <v>9.8000000000000007</v>
      </c>
      <c r="AF13" s="80">
        <v>7.7</v>
      </c>
      <c r="AG13" s="80">
        <v>9</v>
      </c>
      <c r="AH13" s="87">
        <v>300</v>
      </c>
      <c r="AI13" s="87">
        <v>1700</v>
      </c>
      <c r="AJ13" s="80" t="s">
        <v>115</v>
      </c>
      <c r="AK13" s="80" t="s">
        <v>115</v>
      </c>
      <c r="AL13" s="80" t="s">
        <v>115</v>
      </c>
      <c r="AM13" s="80" t="s">
        <v>115</v>
      </c>
      <c r="AN13" s="80" t="s">
        <v>115</v>
      </c>
      <c r="AO13" s="80" t="s">
        <v>115</v>
      </c>
      <c r="AP13" s="80" t="s">
        <v>115</v>
      </c>
      <c r="AQ13" s="80" t="s">
        <v>115</v>
      </c>
      <c r="AR13" s="80" t="s">
        <v>115</v>
      </c>
      <c r="AS13" s="80" t="s">
        <v>115</v>
      </c>
      <c r="AT13" s="80" t="s">
        <v>115</v>
      </c>
      <c r="AU13" s="80" t="s">
        <v>115</v>
      </c>
      <c r="AV13" s="80" t="s">
        <v>115</v>
      </c>
      <c r="AW13" s="80" t="s">
        <v>115</v>
      </c>
      <c r="AX13" s="80" t="s">
        <v>115</v>
      </c>
    </row>
    <row r="14" spans="2:50" x14ac:dyDescent="0.3">
      <c r="B14" s="187">
        <v>33637</v>
      </c>
      <c r="C14" s="181">
        <v>40161</v>
      </c>
      <c r="D14" s="80">
        <v>166</v>
      </c>
      <c r="E14" s="80">
        <v>172</v>
      </c>
      <c r="F14" s="80">
        <v>198</v>
      </c>
      <c r="G14" s="80">
        <v>0.05</v>
      </c>
      <c r="H14" s="80">
        <v>6.98</v>
      </c>
      <c r="I14" s="80">
        <v>7</v>
      </c>
      <c r="J14" s="80" t="s">
        <v>119</v>
      </c>
      <c r="K14" s="80" t="s">
        <v>116</v>
      </c>
      <c r="L14" s="80" t="s">
        <v>116</v>
      </c>
      <c r="M14" s="80">
        <v>8.3000000000000007</v>
      </c>
      <c r="N14" s="80">
        <v>0.09</v>
      </c>
      <c r="O14" s="80">
        <v>0.26</v>
      </c>
      <c r="P14" s="80">
        <v>0.03</v>
      </c>
      <c r="Q14" s="80">
        <v>9.5500000000000007</v>
      </c>
      <c r="R14" s="80" t="s">
        <v>187</v>
      </c>
      <c r="S14" s="80" t="s">
        <v>193</v>
      </c>
      <c r="T14" s="80" t="s">
        <v>193</v>
      </c>
      <c r="U14" s="80">
        <v>1.55E-2</v>
      </c>
      <c r="V14" s="80" t="s">
        <v>121</v>
      </c>
      <c r="W14" s="80" t="s">
        <v>117</v>
      </c>
      <c r="X14" s="80" t="s">
        <v>117</v>
      </c>
      <c r="Y14" s="80">
        <v>0</v>
      </c>
      <c r="Z14" s="80" t="s">
        <v>188</v>
      </c>
      <c r="AA14" s="80" t="s">
        <v>188</v>
      </c>
      <c r="AB14" s="80">
        <v>0.06</v>
      </c>
      <c r="AC14" s="80" t="s">
        <v>186</v>
      </c>
      <c r="AD14" s="80" t="s">
        <v>118</v>
      </c>
      <c r="AE14" s="80">
        <v>10.8</v>
      </c>
      <c r="AF14" s="80">
        <v>7.1</v>
      </c>
      <c r="AG14" s="80">
        <v>15</v>
      </c>
      <c r="AH14" s="87">
        <v>130</v>
      </c>
      <c r="AI14" s="87">
        <v>300</v>
      </c>
      <c r="AJ14" s="80">
        <v>10.1</v>
      </c>
      <c r="AK14" s="80" t="s">
        <v>115</v>
      </c>
      <c r="AL14" s="80" t="s">
        <v>115</v>
      </c>
      <c r="AM14" s="80" t="s">
        <v>115</v>
      </c>
      <c r="AN14" s="80" t="s">
        <v>115</v>
      </c>
      <c r="AO14" s="80" t="s">
        <v>115</v>
      </c>
      <c r="AP14" s="80" t="s">
        <v>115</v>
      </c>
      <c r="AQ14" s="80" t="s">
        <v>115</v>
      </c>
      <c r="AR14" s="80" t="s">
        <v>115</v>
      </c>
      <c r="AS14" s="80" t="s">
        <v>115</v>
      </c>
      <c r="AT14" s="80" t="s">
        <v>115</v>
      </c>
      <c r="AU14" s="80" t="s">
        <v>115</v>
      </c>
      <c r="AV14" s="80" t="s">
        <v>115</v>
      </c>
      <c r="AW14" s="80" t="s">
        <v>115</v>
      </c>
      <c r="AX14" s="80" t="s">
        <v>115</v>
      </c>
    </row>
    <row r="15" spans="2:50" x14ac:dyDescent="0.3">
      <c r="B15" s="187" t="s">
        <v>174</v>
      </c>
      <c r="C15" s="181">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c r="AS15" s="80" t="s">
        <v>115</v>
      </c>
      <c r="AT15" s="80" t="s">
        <v>115</v>
      </c>
      <c r="AU15" s="80" t="s">
        <v>115</v>
      </c>
      <c r="AV15" s="80" t="s">
        <v>115</v>
      </c>
      <c r="AW15" s="80" t="s">
        <v>115</v>
      </c>
      <c r="AX15" s="80" t="s">
        <v>115</v>
      </c>
    </row>
    <row r="16" spans="2:50" x14ac:dyDescent="0.3">
      <c r="B16" s="187" t="s">
        <v>174</v>
      </c>
      <c r="C16" s="181">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c r="AS16" s="80" t="s">
        <v>115</v>
      </c>
      <c r="AT16" s="80" t="s">
        <v>115</v>
      </c>
      <c r="AU16" s="80" t="s">
        <v>115</v>
      </c>
      <c r="AV16" s="80" t="s">
        <v>115</v>
      </c>
      <c r="AW16" s="80" t="s">
        <v>115</v>
      </c>
      <c r="AX16" s="80" t="s">
        <v>115</v>
      </c>
    </row>
    <row r="17" spans="2:50" x14ac:dyDescent="0.3">
      <c r="B17" s="187"/>
      <c r="C17" s="181">
        <v>40422</v>
      </c>
      <c r="D17" s="80" t="s">
        <v>115</v>
      </c>
      <c r="E17" s="80" t="s">
        <v>115</v>
      </c>
      <c r="F17" s="80" t="s">
        <v>115</v>
      </c>
      <c r="G17" s="80" t="s">
        <v>115</v>
      </c>
      <c r="H17" s="80" t="s">
        <v>115</v>
      </c>
      <c r="I17" s="80" t="s">
        <v>115</v>
      </c>
      <c r="J17" s="80" t="s">
        <v>115</v>
      </c>
      <c r="K17" s="80" t="s">
        <v>116</v>
      </c>
      <c r="L17" s="80" t="s">
        <v>116</v>
      </c>
      <c r="M17" s="80" t="s">
        <v>115</v>
      </c>
      <c r="N17" s="80" t="s">
        <v>117</v>
      </c>
      <c r="O17" s="80" t="s">
        <v>115</v>
      </c>
      <c r="P17" s="80">
        <v>0.02</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300</v>
      </c>
      <c r="AI17" s="87">
        <v>1700</v>
      </c>
      <c r="AJ17" s="80" t="s">
        <v>115</v>
      </c>
      <c r="AK17" s="80" t="s">
        <v>117</v>
      </c>
      <c r="AL17" s="80" t="s">
        <v>115</v>
      </c>
      <c r="AM17" s="80" t="s">
        <v>115</v>
      </c>
      <c r="AN17" s="80" t="s">
        <v>115</v>
      </c>
      <c r="AO17" s="80" t="s">
        <v>115</v>
      </c>
      <c r="AP17" s="80" t="s">
        <v>115</v>
      </c>
      <c r="AQ17" s="80" t="s">
        <v>115</v>
      </c>
      <c r="AR17" s="80" t="s">
        <v>115</v>
      </c>
      <c r="AS17" s="80" t="s">
        <v>115</v>
      </c>
      <c r="AT17" s="80" t="s">
        <v>115</v>
      </c>
      <c r="AU17" s="80" t="s">
        <v>115</v>
      </c>
      <c r="AV17" s="80" t="s">
        <v>115</v>
      </c>
      <c r="AW17" s="80" t="s">
        <v>115</v>
      </c>
      <c r="AX17" s="80" t="s">
        <v>115</v>
      </c>
    </row>
    <row r="18" spans="2:50" x14ac:dyDescent="0.3">
      <c r="B18" s="214"/>
      <c r="C18" s="181">
        <v>40513</v>
      </c>
      <c r="D18" s="80" t="s">
        <v>115</v>
      </c>
      <c r="E18" s="80" t="s">
        <v>115</v>
      </c>
      <c r="F18" s="80" t="s">
        <v>115</v>
      </c>
      <c r="G18" s="80" t="s">
        <v>115</v>
      </c>
      <c r="H18" s="80" t="s">
        <v>115</v>
      </c>
      <c r="I18" s="80" t="s">
        <v>115</v>
      </c>
      <c r="J18" s="80" t="s">
        <v>115</v>
      </c>
      <c r="K18" s="80" t="s">
        <v>116</v>
      </c>
      <c r="L18" s="80" t="s">
        <v>116</v>
      </c>
      <c r="M18" s="80" t="s">
        <v>115</v>
      </c>
      <c r="N18" s="80">
        <v>0.09</v>
      </c>
      <c r="O18" s="80" t="s">
        <v>115</v>
      </c>
      <c r="P18" s="80">
        <v>0.03</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t="s">
        <v>118</v>
      </c>
      <c r="AE18" s="80" t="s">
        <v>115</v>
      </c>
      <c r="AF18" s="80" t="s">
        <v>115</v>
      </c>
      <c r="AG18" s="80" t="s">
        <v>115</v>
      </c>
      <c r="AH18" s="87">
        <v>130</v>
      </c>
      <c r="AI18" s="87">
        <v>300</v>
      </c>
      <c r="AJ18" s="80" t="s">
        <v>115</v>
      </c>
      <c r="AK18" s="80" t="s">
        <v>117</v>
      </c>
      <c r="AL18" s="80" t="s">
        <v>115</v>
      </c>
      <c r="AM18" s="80" t="s">
        <v>115</v>
      </c>
      <c r="AN18" s="80" t="s">
        <v>115</v>
      </c>
      <c r="AO18" s="80" t="s">
        <v>115</v>
      </c>
      <c r="AP18" s="80" t="s">
        <v>115</v>
      </c>
      <c r="AQ18" s="80" t="s">
        <v>115</v>
      </c>
      <c r="AR18" s="80" t="s">
        <v>115</v>
      </c>
      <c r="AS18" s="80" t="s">
        <v>115</v>
      </c>
      <c r="AT18" s="80" t="s">
        <v>115</v>
      </c>
      <c r="AU18" s="80" t="s">
        <v>115</v>
      </c>
      <c r="AV18" s="80" t="s">
        <v>115</v>
      </c>
      <c r="AW18" s="80" t="s">
        <v>115</v>
      </c>
      <c r="AX18" s="80" t="s">
        <v>115</v>
      </c>
    </row>
    <row r="19" spans="2:50" x14ac:dyDescent="0.3">
      <c r="B19" s="187">
        <v>8212</v>
      </c>
      <c r="C19" s="181" t="s">
        <v>176</v>
      </c>
      <c r="D19" s="80">
        <v>263</v>
      </c>
      <c r="E19" s="80">
        <v>201</v>
      </c>
      <c r="F19" s="80">
        <v>33.299999999999997</v>
      </c>
      <c r="G19" s="80" t="s">
        <v>116</v>
      </c>
      <c r="H19" s="80">
        <v>9.7799999999999994</v>
      </c>
      <c r="I19" s="80">
        <v>71</v>
      </c>
      <c r="J19" s="80" t="s">
        <v>119</v>
      </c>
      <c r="K19" s="80" t="s">
        <v>116</v>
      </c>
      <c r="L19" s="80" t="s">
        <v>116</v>
      </c>
      <c r="M19" s="82">
        <v>1.1200000000000001</v>
      </c>
      <c r="N19" s="80" t="s">
        <v>117</v>
      </c>
      <c r="O19" s="80">
        <v>0.1</v>
      </c>
      <c r="P19" s="80">
        <v>0.06</v>
      </c>
      <c r="Q19" s="80">
        <v>1.7</v>
      </c>
      <c r="R19" s="80" t="s">
        <v>187</v>
      </c>
      <c r="S19" s="80" t="s">
        <v>193</v>
      </c>
      <c r="T19" s="80" t="s">
        <v>193</v>
      </c>
      <c r="U19" s="80" t="s">
        <v>121</v>
      </c>
      <c r="V19" s="80" t="s">
        <v>121</v>
      </c>
      <c r="W19" s="80" t="s">
        <v>117</v>
      </c>
      <c r="X19" s="80" t="s">
        <v>117</v>
      </c>
      <c r="Y19" s="80" t="s">
        <v>115</v>
      </c>
      <c r="Z19" s="80" t="s">
        <v>188</v>
      </c>
      <c r="AA19" s="80" t="s">
        <v>188</v>
      </c>
      <c r="AB19" s="80" t="s">
        <v>115</v>
      </c>
      <c r="AC19" s="80" t="s">
        <v>186</v>
      </c>
      <c r="AD19" s="80" t="s">
        <v>118</v>
      </c>
      <c r="AE19" s="80">
        <v>9.9</v>
      </c>
      <c r="AF19" s="80">
        <v>7.8</v>
      </c>
      <c r="AG19" s="80">
        <v>12.3</v>
      </c>
      <c r="AH19" s="87">
        <v>80</v>
      </c>
      <c r="AI19" s="87">
        <v>700</v>
      </c>
      <c r="AJ19" s="80" t="s">
        <v>115</v>
      </c>
      <c r="AK19" s="80" t="s">
        <v>117</v>
      </c>
      <c r="AL19" s="80" t="s">
        <v>115</v>
      </c>
      <c r="AM19" s="80" t="s">
        <v>115</v>
      </c>
      <c r="AN19" s="80" t="s">
        <v>115</v>
      </c>
      <c r="AO19" s="80" t="s">
        <v>115</v>
      </c>
      <c r="AP19" s="80" t="s">
        <v>115</v>
      </c>
      <c r="AQ19" s="80" t="s">
        <v>115</v>
      </c>
      <c r="AR19" s="80" t="s">
        <v>115</v>
      </c>
      <c r="AS19" s="80" t="s">
        <v>115</v>
      </c>
      <c r="AT19" s="80" t="s">
        <v>115</v>
      </c>
      <c r="AU19" s="80" t="s">
        <v>115</v>
      </c>
      <c r="AV19" s="80" t="s">
        <v>115</v>
      </c>
      <c r="AW19" s="80" t="s">
        <v>115</v>
      </c>
      <c r="AX19" s="80" t="s">
        <v>115</v>
      </c>
    </row>
    <row r="20" spans="2:50" x14ac:dyDescent="0.3">
      <c r="B20" s="187">
        <v>17474</v>
      </c>
      <c r="C20" s="181" t="s">
        <v>177</v>
      </c>
      <c r="D20" s="80">
        <v>350</v>
      </c>
      <c r="E20" s="80">
        <v>250</v>
      </c>
      <c r="F20" s="80" t="s">
        <v>119</v>
      </c>
      <c r="G20" s="80" t="s">
        <v>116</v>
      </c>
      <c r="H20" s="80">
        <v>13.97</v>
      </c>
      <c r="I20" s="80">
        <v>69</v>
      </c>
      <c r="J20" s="80" t="s">
        <v>119</v>
      </c>
      <c r="K20" s="80" t="s">
        <v>116</v>
      </c>
      <c r="L20" s="80" t="s">
        <v>116</v>
      </c>
      <c r="M20" s="84">
        <v>0.1</v>
      </c>
      <c r="N20" s="80" t="s">
        <v>117</v>
      </c>
      <c r="O20" s="80">
        <v>1</v>
      </c>
      <c r="P20" s="80" t="s">
        <v>120</v>
      </c>
      <c r="Q20" s="80" t="s">
        <v>187</v>
      </c>
      <c r="R20" s="80" t="s">
        <v>187</v>
      </c>
      <c r="S20" s="80" t="s">
        <v>193</v>
      </c>
      <c r="T20" s="80" t="s">
        <v>193</v>
      </c>
      <c r="U20" s="80" t="s">
        <v>121</v>
      </c>
      <c r="V20" s="80" t="s">
        <v>121</v>
      </c>
      <c r="W20" s="80" t="s">
        <v>117</v>
      </c>
      <c r="X20" s="80" t="s">
        <v>117</v>
      </c>
      <c r="Y20" s="80">
        <v>1</v>
      </c>
      <c r="Z20" s="80">
        <v>0.2</v>
      </c>
      <c r="AA20" s="80">
        <v>0.02</v>
      </c>
      <c r="AB20" s="80" t="s">
        <v>115</v>
      </c>
      <c r="AC20" s="80" t="s">
        <v>186</v>
      </c>
      <c r="AD20" s="80" t="s">
        <v>118</v>
      </c>
      <c r="AE20" s="82">
        <v>11.3</v>
      </c>
      <c r="AF20" s="80">
        <v>7.9</v>
      </c>
      <c r="AG20" s="80">
        <v>4.9000000000000004</v>
      </c>
      <c r="AH20" s="87">
        <v>30</v>
      </c>
      <c r="AI20" s="87">
        <v>130</v>
      </c>
      <c r="AJ20" s="80" t="s">
        <v>115</v>
      </c>
      <c r="AK20" s="80" t="s">
        <v>188</v>
      </c>
      <c r="AL20" s="80" t="s">
        <v>115</v>
      </c>
      <c r="AM20" s="80" t="s">
        <v>115</v>
      </c>
      <c r="AN20" s="80" t="s">
        <v>115</v>
      </c>
      <c r="AO20" s="80" t="s">
        <v>115</v>
      </c>
      <c r="AP20" s="80" t="s">
        <v>115</v>
      </c>
      <c r="AQ20" s="80" t="s">
        <v>115</v>
      </c>
      <c r="AR20" s="80" t="s">
        <v>115</v>
      </c>
      <c r="AS20" s="80" t="s">
        <v>115</v>
      </c>
      <c r="AT20" s="80" t="s">
        <v>115</v>
      </c>
      <c r="AU20" s="80" t="s">
        <v>115</v>
      </c>
      <c r="AV20" s="80" t="s">
        <v>115</v>
      </c>
      <c r="AW20" s="80" t="s">
        <v>115</v>
      </c>
      <c r="AX20" s="80" t="s">
        <v>115</v>
      </c>
    </row>
    <row r="21" spans="2:50" x14ac:dyDescent="0.3">
      <c r="B21" s="237">
        <v>12761</v>
      </c>
      <c r="C21" s="181">
        <v>40814</v>
      </c>
      <c r="D21" s="230">
        <v>207</v>
      </c>
      <c r="E21" s="230" t="s">
        <v>115</v>
      </c>
      <c r="F21" s="230" t="s">
        <v>115</v>
      </c>
      <c r="G21" s="230">
        <v>0.2</v>
      </c>
      <c r="H21" s="230" t="s">
        <v>214</v>
      </c>
      <c r="I21" s="230" t="s">
        <v>115</v>
      </c>
      <c r="J21" s="230" t="s">
        <v>214</v>
      </c>
      <c r="K21" s="230">
        <v>0.3</v>
      </c>
      <c r="L21" s="230" t="s">
        <v>115</v>
      </c>
      <c r="M21" s="230">
        <v>0.7</v>
      </c>
      <c r="N21" s="230" t="s">
        <v>115</v>
      </c>
      <c r="O21" s="230">
        <v>0.05</v>
      </c>
      <c r="P21" s="230" t="s">
        <v>115</v>
      </c>
      <c r="Q21" s="230">
        <v>1.7</v>
      </c>
      <c r="R21" s="230" t="s">
        <v>115</v>
      </c>
      <c r="S21" s="230" t="s">
        <v>115</v>
      </c>
      <c r="T21" s="230" t="s">
        <v>115</v>
      </c>
      <c r="U21" s="230" t="s">
        <v>115</v>
      </c>
      <c r="V21" s="230" t="s">
        <v>115</v>
      </c>
      <c r="W21" s="230" t="s">
        <v>117</v>
      </c>
      <c r="X21" s="230" t="s">
        <v>115</v>
      </c>
      <c r="Y21" s="230" t="s">
        <v>115</v>
      </c>
      <c r="Z21" s="230" t="s">
        <v>187</v>
      </c>
      <c r="AA21" s="230" t="s">
        <v>115</v>
      </c>
      <c r="AB21" s="230" t="s">
        <v>187</v>
      </c>
      <c r="AC21" s="230" t="s">
        <v>115</v>
      </c>
      <c r="AD21" s="230">
        <v>7</v>
      </c>
      <c r="AE21" s="230" t="s">
        <v>115</v>
      </c>
      <c r="AF21" s="230">
        <v>7.8</v>
      </c>
      <c r="AG21" s="230" t="s">
        <v>115</v>
      </c>
      <c r="AH21" s="230" t="s">
        <v>115</v>
      </c>
      <c r="AI21" s="230" t="s">
        <v>115</v>
      </c>
      <c r="AJ21" s="230" t="s">
        <v>115</v>
      </c>
      <c r="AK21" s="230" t="s">
        <v>115</v>
      </c>
      <c r="AL21" s="230" t="s">
        <v>115</v>
      </c>
      <c r="AM21" s="230" t="s">
        <v>115</v>
      </c>
      <c r="AN21" s="230" t="s">
        <v>115</v>
      </c>
      <c r="AO21" s="230" t="s">
        <v>115</v>
      </c>
      <c r="AP21" s="230" t="s">
        <v>115</v>
      </c>
      <c r="AQ21" s="230">
        <v>0.01</v>
      </c>
      <c r="AR21" s="80" t="s">
        <v>115</v>
      </c>
      <c r="AS21" s="230" t="s">
        <v>190</v>
      </c>
      <c r="AT21" s="230" t="s">
        <v>117</v>
      </c>
      <c r="AU21" s="230" t="s">
        <v>187</v>
      </c>
      <c r="AV21" s="230" t="s">
        <v>190</v>
      </c>
      <c r="AW21" s="230" t="s">
        <v>117</v>
      </c>
      <c r="AX21" s="230" t="s">
        <v>115</v>
      </c>
    </row>
    <row r="22" spans="2:50" x14ac:dyDescent="0.3">
      <c r="B22" s="237">
        <v>10733</v>
      </c>
      <c r="C22" s="181">
        <v>40882</v>
      </c>
      <c r="D22" s="230">
        <v>176</v>
      </c>
      <c r="E22" s="230" t="s">
        <v>115</v>
      </c>
      <c r="F22" s="230" t="s">
        <v>115</v>
      </c>
      <c r="G22" s="230" t="s">
        <v>190</v>
      </c>
      <c r="H22" s="230" t="s">
        <v>214</v>
      </c>
      <c r="I22" s="230" t="s">
        <v>115</v>
      </c>
      <c r="J22" s="230" t="s">
        <v>214</v>
      </c>
      <c r="K22" s="230" t="s">
        <v>117</v>
      </c>
      <c r="L22" s="230" t="s">
        <v>115</v>
      </c>
      <c r="M22" s="230">
        <v>4.3</v>
      </c>
      <c r="N22" s="230" t="s">
        <v>115</v>
      </c>
      <c r="O22" s="230">
        <v>0.2</v>
      </c>
      <c r="P22" s="230" t="s">
        <v>115</v>
      </c>
      <c r="Q22" s="230">
        <v>4.8</v>
      </c>
      <c r="R22" s="230" t="s">
        <v>115</v>
      </c>
      <c r="S22" s="230" t="s">
        <v>115</v>
      </c>
      <c r="T22" s="230" t="s">
        <v>115</v>
      </c>
      <c r="U22" s="230" t="s">
        <v>115</v>
      </c>
      <c r="V22" s="230" t="s">
        <v>115</v>
      </c>
      <c r="W22" s="230" t="s">
        <v>117</v>
      </c>
      <c r="X22" s="230" t="s">
        <v>115</v>
      </c>
      <c r="Y22" s="230" t="s">
        <v>115</v>
      </c>
      <c r="Z22" s="230" t="s">
        <v>187</v>
      </c>
      <c r="AA22" s="230" t="s">
        <v>115</v>
      </c>
      <c r="AB22" s="230" t="s">
        <v>187</v>
      </c>
      <c r="AC22" s="230" t="s">
        <v>115</v>
      </c>
      <c r="AD22" s="230">
        <v>2</v>
      </c>
      <c r="AE22" s="230" t="s">
        <v>115</v>
      </c>
      <c r="AF22" s="230">
        <v>6.1</v>
      </c>
      <c r="AG22" s="230" t="s">
        <v>115</v>
      </c>
      <c r="AH22" s="230" t="s">
        <v>115</v>
      </c>
      <c r="AI22" s="230" t="s">
        <v>115</v>
      </c>
      <c r="AJ22" s="230" t="s">
        <v>115</v>
      </c>
      <c r="AK22" s="230" t="s">
        <v>115</v>
      </c>
      <c r="AL22" s="230" t="s">
        <v>115</v>
      </c>
      <c r="AM22" s="230" t="s">
        <v>115</v>
      </c>
      <c r="AN22" s="230" t="s">
        <v>115</v>
      </c>
      <c r="AO22" s="230" t="s">
        <v>115</v>
      </c>
      <c r="AP22" s="230" t="s">
        <v>115</v>
      </c>
      <c r="AQ22" s="230">
        <v>0.01</v>
      </c>
      <c r="AR22" s="80" t="s">
        <v>115</v>
      </c>
      <c r="AS22" s="230" t="s">
        <v>190</v>
      </c>
      <c r="AT22" s="230" t="s">
        <v>117</v>
      </c>
      <c r="AU22" s="230" t="s">
        <v>187</v>
      </c>
      <c r="AV22" s="230" t="s">
        <v>190</v>
      </c>
      <c r="AW22" s="230" t="s">
        <v>117</v>
      </c>
      <c r="AX22" s="230" t="s">
        <v>115</v>
      </c>
    </row>
    <row r="23" spans="2:50" x14ac:dyDescent="0.3">
      <c r="B23" s="211">
        <v>9628</v>
      </c>
      <c r="C23" s="181">
        <v>40998</v>
      </c>
      <c r="D23" s="211">
        <v>225</v>
      </c>
      <c r="E23" s="211">
        <v>174</v>
      </c>
      <c r="F23" s="211">
        <v>55</v>
      </c>
      <c r="G23" s="211">
        <v>0.06</v>
      </c>
      <c r="H23" s="211" t="s">
        <v>116</v>
      </c>
      <c r="I23" s="211">
        <v>34</v>
      </c>
      <c r="J23" s="211" t="s">
        <v>214</v>
      </c>
      <c r="K23" s="211" t="s">
        <v>116</v>
      </c>
      <c r="L23" s="211" t="s">
        <v>115</v>
      </c>
      <c r="M23" s="211">
        <v>1.8</v>
      </c>
      <c r="N23" s="211" t="s">
        <v>115</v>
      </c>
      <c r="O23" s="211" t="s">
        <v>115</v>
      </c>
      <c r="P23" s="211" t="s">
        <v>115</v>
      </c>
      <c r="Q23" s="211" t="s">
        <v>115</v>
      </c>
      <c r="R23" s="211" t="s">
        <v>115</v>
      </c>
      <c r="S23" s="211" t="s">
        <v>115</v>
      </c>
      <c r="T23" s="211" t="s">
        <v>115</v>
      </c>
      <c r="U23" s="211" t="s">
        <v>115</v>
      </c>
      <c r="V23" s="211" t="s">
        <v>115</v>
      </c>
      <c r="W23" s="211" t="s">
        <v>115</v>
      </c>
      <c r="X23" s="211" t="s">
        <v>115</v>
      </c>
      <c r="Y23" s="211" t="s">
        <v>115</v>
      </c>
      <c r="Z23" s="211" t="s">
        <v>115</v>
      </c>
      <c r="AA23" s="211" t="s">
        <v>115</v>
      </c>
      <c r="AB23" s="211" t="s">
        <v>115</v>
      </c>
      <c r="AC23" s="211" t="s">
        <v>186</v>
      </c>
      <c r="AD23" s="211" t="s">
        <v>118</v>
      </c>
      <c r="AE23" s="211">
        <v>10.7</v>
      </c>
      <c r="AF23" s="211">
        <v>7</v>
      </c>
      <c r="AG23" s="211">
        <v>13.8</v>
      </c>
      <c r="AH23" s="211">
        <v>270</v>
      </c>
      <c r="AI23" s="211">
        <v>2400</v>
      </c>
      <c r="AJ23" s="211" t="s">
        <v>115</v>
      </c>
      <c r="AK23" s="211" t="s">
        <v>115</v>
      </c>
      <c r="AL23" s="238" t="s">
        <v>115</v>
      </c>
      <c r="AM23" s="239" t="s">
        <v>115</v>
      </c>
      <c r="AN23" s="239" t="s">
        <v>115</v>
      </c>
      <c r="AO23" s="211" t="s">
        <v>115</v>
      </c>
      <c r="AP23" s="212" t="s">
        <v>115</v>
      </c>
      <c r="AQ23" s="80" t="s">
        <v>115</v>
      </c>
      <c r="AR23" s="80" t="s">
        <v>115</v>
      </c>
      <c r="AS23" s="80" t="s">
        <v>115</v>
      </c>
      <c r="AT23" s="80" t="s">
        <v>115</v>
      </c>
      <c r="AU23" s="80" t="s">
        <v>115</v>
      </c>
      <c r="AV23" s="80" t="s">
        <v>115</v>
      </c>
      <c r="AW23" s="80" t="s">
        <v>115</v>
      </c>
      <c r="AX23" s="80" t="s">
        <v>115</v>
      </c>
    </row>
    <row r="24" spans="2:50" ht="12.75" customHeight="1" x14ac:dyDescent="0.3">
      <c r="B24" s="237">
        <v>20415</v>
      </c>
      <c r="C24" s="181">
        <v>41108</v>
      </c>
      <c r="D24" s="202">
        <v>419</v>
      </c>
      <c r="E24" s="202" t="s">
        <v>115</v>
      </c>
      <c r="F24" s="202" t="s">
        <v>115</v>
      </c>
      <c r="G24" s="202" t="s">
        <v>115</v>
      </c>
      <c r="H24" s="202">
        <v>14</v>
      </c>
      <c r="I24" s="202" t="s">
        <v>115</v>
      </c>
      <c r="J24" s="202" t="s">
        <v>214</v>
      </c>
      <c r="K24" s="202">
        <v>0.05</v>
      </c>
      <c r="L24" s="202" t="s">
        <v>115</v>
      </c>
      <c r="M24" s="202">
        <v>3.7</v>
      </c>
      <c r="N24" s="202" t="s">
        <v>115</v>
      </c>
      <c r="O24" s="202">
        <v>0.19</v>
      </c>
      <c r="P24" s="202" t="s">
        <v>115</v>
      </c>
      <c r="Q24" s="202">
        <v>6.7</v>
      </c>
      <c r="R24" s="202" t="s">
        <v>115</v>
      </c>
      <c r="S24" s="202" t="s">
        <v>115</v>
      </c>
      <c r="T24" s="202" t="s">
        <v>115</v>
      </c>
      <c r="U24" s="202" t="s">
        <v>115</v>
      </c>
      <c r="V24" s="202" t="s">
        <v>115</v>
      </c>
      <c r="W24" s="202" t="s">
        <v>117</v>
      </c>
      <c r="X24" s="202" t="s">
        <v>115</v>
      </c>
      <c r="Y24" s="202" t="s">
        <v>115</v>
      </c>
      <c r="Z24" s="202" t="s">
        <v>187</v>
      </c>
      <c r="AA24" s="202" t="s">
        <v>115</v>
      </c>
      <c r="AB24" s="202" t="s">
        <v>187</v>
      </c>
      <c r="AC24" s="202" t="s">
        <v>115</v>
      </c>
      <c r="AD24" s="202">
        <v>30</v>
      </c>
      <c r="AE24" s="202" t="s">
        <v>115</v>
      </c>
      <c r="AF24" s="202">
        <v>7.3</v>
      </c>
      <c r="AG24" s="202">
        <v>8.9</v>
      </c>
      <c r="AH24" s="202" t="s">
        <v>115</v>
      </c>
      <c r="AI24" s="202" t="s">
        <v>115</v>
      </c>
      <c r="AJ24" s="202" t="s">
        <v>115</v>
      </c>
      <c r="AK24" s="202" t="s">
        <v>115</v>
      </c>
      <c r="AL24" s="238" t="s">
        <v>115</v>
      </c>
      <c r="AM24" s="239" t="s">
        <v>115</v>
      </c>
      <c r="AN24" s="239" t="s">
        <v>115</v>
      </c>
      <c r="AO24" s="202" t="s">
        <v>115</v>
      </c>
      <c r="AP24" s="205" t="s">
        <v>115</v>
      </c>
      <c r="AQ24" s="80" t="s">
        <v>117</v>
      </c>
      <c r="AR24" s="80" t="s">
        <v>115</v>
      </c>
      <c r="AS24" s="80" t="s">
        <v>190</v>
      </c>
      <c r="AT24" s="80" t="s">
        <v>188</v>
      </c>
      <c r="AU24" s="80" t="s">
        <v>187</v>
      </c>
      <c r="AV24" s="80">
        <v>0.01</v>
      </c>
      <c r="AW24" s="80" t="s">
        <v>117</v>
      </c>
      <c r="AX24" s="80" t="s">
        <v>119</v>
      </c>
    </row>
    <row r="25" spans="2:50" x14ac:dyDescent="0.3">
      <c r="B25" s="213" t="s">
        <v>174</v>
      </c>
      <c r="C25" s="181">
        <v>41183</v>
      </c>
      <c r="D25" s="213" t="s">
        <v>115</v>
      </c>
      <c r="E25" s="213" t="s">
        <v>115</v>
      </c>
      <c r="F25" s="213" t="s">
        <v>115</v>
      </c>
      <c r="G25" s="213" t="s">
        <v>115</v>
      </c>
      <c r="H25" s="213" t="s">
        <v>115</v>
      </c>
      <c r="I25" s="213" t="s">
        <v>115</v>
      </c>
      <c r="J25" s="213" t="s">
        <v>115</v>
      </c>
      <c r="K25" s="213" t="s">
        <v>115</v>
      </c>
      <c r="L25" s="213" t="s">
        <v>115</v>
      </c>
      <c r="M25" s="213" t="s">
        <v>115</v>
      </c>
      <c r="N25" s="213" t="s">
        <v>115</v>
      </c>
      <c r="O25" s="213" t="s">
        <v>115</v>
      </c>
      <c r="P25" s="213" t="s">
        <v>115</v>
      </c>
      <c r="Q25" s="213" t="s">
        <v>115</v>
      </c>
      <c r="R25" s="213" t="s">
        <v>115</v>
      </c>
      <c r="S25" s="213" t="s">
        <v>115</v>
      </c>
      <c r="T25" s="213" t="s">
        <v>115</v>
      </c>
      <c r="U25" s="213" t="s">
        <v>115</v>
      </c>
      <c r="V25" s="213" t="s">
        <v>115</v>
      </c>
      <c r="W25" s="213" t="s">
        <v>115</v>
      </c>
      <c r="X25" s="213" t="s">
        <v>115</v>
      </c>
      <c r="Y25" s="213" t="s">
        <v>115</v>
      </c>
      <c r="Z25" s="213" t="s">
        <v>115</v>
      </c>
      <c r="AA25" s="213" t="s">
        <v>115</v>
      </c>
      <c r="AB25" s="213" t="s">
        <v>115</v>
      </c>
      <c r="AC25" s="213" t="s">
        <v>115</v>
      </c>
      <c r="AD25" s="213" t="s">
        <v>115</v>
      </c>
      <c r="AE25" s="213" t="s">
        <v>115</v>
      </c>
      <c r="AF25" s="213" t="s">
        <v>115</v>
      </c>
      <c r="AG25" s="213" t="s">
        <v>115</v>
      </c>
      <c r="AH25" s="213" t="s">
        <v>115</v>
      </c>
      <c r="AI25" s="213" t="s">
        <v>115</v>
      </c>
      <c r="AJ25" s="213" t="s">
        <v>115</v>
      </c>
      <c r="AK25" s="213" t="s">
        <v>115</v>
      </c>
      <c r="AL25" s="240" t="s">
        <v>115</v>
      </c>
      <c r="AM25" s="240" t="s">
        <v>115</v>
      </c>
      <c r="AN25" s="240" t="s">
        <v>115</v>
      </c>
      <c r="AO25" s="213" t="s">
        <v>115</v>
      </c>
      <c r="AP25" s="213" t="s">
        <v>115</v>
      </c>
      <c r="AQ25" s="80" t="s">
        <v>115</v>
      </c>
      <c r="AR25" s="80" t="s">
        <v>115</v>
      </c>
      <c r="AS25" s="80" t="s">
        <v>115</v>
      </c>
      <c r="AT25" s="80" t="s">
        <v>115</v>
      </c>
      <c r="AU25" s="80" t="s">
        <v>115</v>
      </c>
      <c r="AV25" s="80" t="s">
        <v>115</v>
      </c>
      <c r="AW25" s="80" t="s">
        <v>115</v>
      </c>
      <c r="AX25" s="80" t="s">
        <v>115</v>
      </c>
    </row>
    <row r="26" spans="2:50" x14ac:dyDescent="0.3">
      <c r="B26" s="237">
        <v>23362</v>
      </c>
      <c r="C26" s="181">
        <v>41258</v>
      </c>
      <c r="D26" s="230">
        <v>290</v>
      </c>
      <c r="E26" s="230" t="s">
        <v>115</v>
      </c>
      <c r="F26" s="230" t="s">
        <v>115</v>
      </c>
      <c r="G26" s="230" t="s">
        <v>115</v>
      </c>
      <c r="H26" s="230" t="s">
        <v>214</v>
      </c>
      <c r="I26" s="230" t="s">
        <v>115</v>
      </c>
      <c r="J26" s="230" t="s">
        <v>214</v>
      </c>
      <c r="K26" s="230" t="s">
        <v>117</v>
      </c>
      <c r="L26" s="230" t="s">
        <v>115</v>
      </c>
      <c r="M26" s="230">
        <v>1.5</v>
      </c>
      <c r="N26" s="230" t="s">
        <v>115</v>
      </c>
      <c r="O26" s="230">
        <v>0.16</v>
      </c>
      <c r="P26" s="230" t="s">
        <v>115</v>
      </c>
      <c r="Q26" s="230">
        <v>1</v>
      </c>
      <c r="R26" s="230" t="s">
        <v>115</v>
      </c>
      <c r="S26" s="230" t="s">
        <v>115</v>
      </c>
      <c r="T26" s="230" t="s">
        <v>115</v>
      </c>
      <c r="U26" s="230" t="s">
        <v>115</v>
      </c>
      <c r="V26" s="230" t="s">
        <v>115</v>
      </c>
      <c r="W26" s="230" t="s">
        <v>117</v>
      </c>
      <c r="X26" s="230" t="s">
        <v>115</v>
      </c>
      <c r="Y26" s="230" t="s">
        <v>115</v>
      </c>
      <c r="Z26" s="230" t="s">
        <v>187</v>
      </c>
      <c r="AA26" s="230" t="s">
        <v>115</v>
      </c>
      <c r="AB26" s="230" t="s">
        <v>187</v>
      </c>
      <c r="AC26" s="230" t="s">
        <v>115</v>
      </c>
      <c r="AD26" s="230" t="s">
        <v>214</v>
      </c>
      <c r="AE26" s="230">
        <v>9.6999999999999993</v>
      </c>
      <c r="AF26" s="230">
        <v>6.9</v>
      </c>
      <c r="AG26" s="230">
        <v>10.8</v>
      </c>
      <c r="AH26" s="230" t="s">
        <v>115</v>
      </c>
      <c r="AI26" s="230" t="s">
        <v>115</v>
      </c>
      <c r="AJ26" s="230" t="s">
        <v>115</v>
      </c>
      <c r="AK26" s="230" t="s">
        <v>115</v>
      </c>
      <c r="AL26" s="230" t="s">
        <v>115</v>
      </c>
      <c r="AM26" s="230" t="s">
        <v>115</v>
      </c>
      <c r="AN26" s="230" t="s">
        <v>115</v>
      </c>
      <c r="AO26" s="230" t="s">
        <v>115</v>
      </c>
      <c r="AP26" s="230" t="s">
        <v>115</v>
      </c>
      <c r="AQ26" s="230" t="s">
        <v>117</v>
      </c>
      <c r="AR26" s="80" t="s">
        <v>115</v>
      </c>
      <c r="AS26" s="230" t="s">
        <v>190</v>
      </c>
      <c r="AT26" s="230" t="s">
        <v>188</v>
      </c>
      <c r="AU26" s="230" t="s">
        <v>187</v>
      </c>
      <c r="AV26" s="230">
        <v>0.01</v>
      </c>
      <c r="AW26" s="230" t="s">
        <v>117</v>
      </c>
      <c r="AX26" s="230" t="s">
        <v>119</v>
      </c>
    </row>
    <row r="27" spans="2:50" x14ac:dyDescent="0.3">
      <c r="B27" s="80">
        <v>9241</v>
      </c>
      <c r="C27" s="181">
        <v>41355</v>
      </c>
      <c r="D27" s="80">
        <v>422</v>
      </c>
      <c r="E27" s="80">
        <v>323</v>
      </c>
      <c r="F27" s="80">
        <v>173</v>
      </c>
      <c r="G27" s="80" t="s">
        <v>115</v>
      </c>
      <c r="H27" s="80">
        <v>18.670000000000002</v>
      </c>
      <c r="I27" s="80">
        <v>53</v>
      </c>
      <c r="J27" s="80">
        <v>14</v>
      </c>
      <c r="K27" s="80">
        <v>0.03</v>
      </c>
      <c r="L27" s="80" t="s">
        <v>115</v>
      </c>
      <c r="M27" s="80">
        <v>6.63</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t="s">
        <v>115</v>
      </c>
      <c r="AE27" s="80">
        <v>10.68</v>
      </c>
      <c r="AF27" s="80">
        <v>7.55</v>
      </c>
      <c r="AG27" s="80">
        <v>11.4</v>
      </c>
      <c r="AH27" s="80" t="s">
        <v>366</v>
      </c>
      <c r="AI27" s="87">
        <v>1100</v>
      </c>
      <c r="AJ27" s="80" t="s">
        <v>115</v>
      </c>
      <c r="AK27" s="80" t="s">
        <v>115</v>
      </c>
      <c r="AL27" s="80" t="s">
        <v>115</v>
      </c>
      <c r="AM27" s="80">
        <v>0.8</v>
      </c>
      <c r="AN27" s="80" t="s">
        <v>115</v>
      </c>
      <c r="AO27" s="80">
        <v>0.6</v>
      </c>
      <c r="AP27" s="80" t="s">
        <v>115</v>
      </c>
      <c r="AQ27" s="80" t="s">
        <v>115</v>
      </c>
      <c r="AR27" s="80" t="s">
        <v>115</v>
      </c>
      <c r="AS27" s="80" t="s">
        <v>115</v>
      </c>
      <c r="AT27" s="80" t="s">
        <v>115</v>
      </c>
      <c r="AU27" s="80" t="s">
        <v>115</v>
      </c>
      <c r="AV27" s="80" t="s">
        <v>115</v>
      </c>
      <c r="AW27" s="80" t="s">
        <v>115</v>
      </c>
      <c r="AX27" s="80" t="s">
        <v>115</v>
      </c>
    </row>
    <row r="28" spans="2:50" x14ac:dyDescent="0.3">
      <c r="B28" s="80">
        <v>21835</v>
      </c>
      <c r="C28" s="181">
        <v>41453</v>
      </c>
      <c r="D28" s="80">
        <v>284</v>
      </c>
      <c r="E28" s="80">
        <v>206</v>
      </c>
      <c r="F28" s="80">
        <v>107</v>
      </c>
      <c r="G28" s="80" t="s">
        <v>115</v>
      </c>
      <c r="H28" s="80">
        <v>11.87</v>
      </c>
      <c r="I28" s="80">
        <v>35</v>
      </c>
      <c r="J28" s="80" t="s">
        <v>119</v>
      </c>
      <c r="K28" s="80" t="s">
        <v>116</v>
      </c>
      <c r="L28" s="80" t="s">
        <v>115</v>
      </c>
      <c r="M28" s="80">
        <v>2.77</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t="s">
        <v>115</v>
      </c>
      <c r="AE28" s="80">
        <v>13.31</v>
      </c>
      <c r="AF28" s="80">
        <v>7.91</v>
      </c>
      <c r="AG28" s="80">
        <v>8</v>
      </c>
      <c r="AH28" s="80">
        <v>500</v>
      </c>
      <c r="AI28" s="80">
        <v>16000</v>
      </c>
      <c r="AJ28" s="80" t="s">
        <v>115</v>
      </c>
      <c r="AK28" s="80" t="s">
        <v>115</v>
      </c>
      <c r="AL28" s="80" t="s">
        <v>115</v>
      </c>
      <c r="AM28" s="80" t="s">
        <v>188</v>
      </c>
      <c r="AN28" s="80" t="s">
        <v>115</v>
      </c>
      <c r="AO28" s="80">
        <v>0.26</v>
      </c>
      <c r="AP28" s="80" t="s">
        <v>115</v>
      </c>
      <c r="AQ28" s="80" t="s">
        <v>115</v>
      </c>
      <c r="AR28" s="80" t="s">
        <v>115</v>
      </c>
      <c r="AS28" s="80" t="s">
        <v>115</v>
      </c>
      <c r="AT28" s="80" t="s">
        <v>115</v>
      </c>
      <c r="AU28" s="80" t="s">
        <v>115</v>
      </c>
      <c r="AV28" s="80" t="s">
        <v>115</v>
      </c>
      <c r="AW28" s="80" t="s">
        <v>115</v>
      </c>
      <c r="AX28" s="80" t="s">
        <v>115</v>
      </c>
    </row>
    <row r="29" spans="2:50" x14ac:dyDescent="0.3">
      <c r="B29" s="80">
        <v>36503</v>
      </c>
      <c r="C29" s="181">
        <v>41544</v>
      </c>
      <c r="D29" s="80">
        <v>421</v>
      </c>
      <c r="E29" s="80">
        <v>254</v>
      </c>
      <c r="F29" s="80">
        <v>30.3</v>
      </c>
      <c r="G29" s="80" t="s">
        <v>115</v>
      </c>
      <c r="H29" s="80">
        <v>26.41</v>
      </c>
      <c r="I29" s="80">
        <v>35</v>
      </c>
      <c r="J29" s="80" t="s">
        <v>119</v>
      </c>
      <c r="K29" s="80" t="s">
        <v>190</v>
      </c>
      <c r="L29" s="80" t="s">
        <v>115</v>
      </c>
      <c r="M29" s="80">
        <v>0.75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t="s">
        <v>115</v>
      </c>
      <c r="AE29" s="80">
        <v>9.8000000000000007</v>
      </c>
      <c r="AF29" s="80">
        <v>7.46</v>
      </c>
      <c r="AG29" s="80">
        <v>8.6</v>
      </c>
      <c r="AH29" s="80">
        <v>500</v>
      </c>
      <c r="AI29" s="80">
        <v>5000</v>
      </c>
      <c r="AJ29" s="80" t="s">
        <v>115</v>
      </c>
      <c r="AK29" s="80" t="s">
        <v>115</v>
      </c>
      <c r="AL29" s="80" t="s">
        <v>115</v>
      </c>
      <c r="AM29" s="80">
        <v>0.1</v>
      </c>
      <c r="AN29" s="80" t="s">
        <v>115</v>
      </c>
      <c r="AO29" s="80">
        <v>1.53</v>
      </c>
      <c r="AP29" s="80" t="s">
        <v>115</v>
      </c>
      <c r="AQ29" s="80" t="s">
        <v>115</v>
      </c>
      <c r="AR29" s="80" t="s">
        <v>115</v>
      </c>
      <c r="AS29" s="80" t="s">
        <v>115</v>
      </c>
      <c r="AT29" s="80" t="s">
        <v>115</v>
      </c>
      <c r="AU29" s="80" t="s">
        <v>115</v>
      </c>
      <c r="AV29" s="80" t="s">
        <v>115</v>
      </c>
      <c r="AW29" s="80" t="s">
        <v>115</v>
      </c>
      <c r="AX29" s="80" t="s">
        <v>115</v>
      </c>
    </row>
    <row r="30" spans="2:50" x14ac:dyDescent="0.3">
      <c r="B30" s="80">
        <v>47426</v>
      </c>
      <c r="C30" s="181">
        <v>41614</v>
      </c>
      <c r="D30" s="80">
        <v>227</v>
      </c>
      <c r="E30" s="80">
        <v>267</v>
      </c>
      <c r="F30" s="80">
        <v>65</v>
      </c>
      <c r="G30" s="80" t="s">
        <v>115</v>
      </c>
      <c r="H30" s="80">
        <v>9.6300000000000008</v>
      </c>
      <c r="I30" s="80">
        <v>44</v>
      </c>
      <c r="J30" s="80" t="s">
        <v>119</v>
      </c>
      <c r="K30" s="80">
        <v>0.03</v>
      </c>
      <c r="L30" s="80" t="s">
        <v>115</v>
      </c>
      <c r="M30" s="80">
        <v>2.06</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t="s">
        <v>115</v>
      </c>
      <c r="AE30" s="80">
        <v>9.1</v>
      </c>
      <c r="AF30" s="80">
        <v>7.62</v>
      </c>
      <c r="AG30" s="80">
        <v>11.5</v>
      </c>
      <c r="AH30" s="87">
        <v>30</v>
      </c>
      <c r="AI30" s="87">
        <v>200</v>
      </c>
      <c r="AJ30" s="80" t="s">
        <v>115</v>
      </c>
      <c r="AK30" s="80" t="s">
        <v>115</v>
      </c>
      <c r="AL30" s="80" t="s">
        <v>115</v>
      </c>
      <c r="AM30" s="80">
        <v>0.2</v>
      </c>
      <c r="AN30" s="80" t="s">
        <v>115</v>
      </c>
      <c r="AO30" s="80">
        <v>0.63</v>
      </c>
      <c r="AP30" s="80" t="s">
        <v>115</v>
      </c>
      <c r="AQ30" s="80" t="s">
        <v>115</v>
      </c>
      <c r="AR30" s="80" t="s">
        <v>115</v>
      </c>
      <c r="AS30" s="80" t="s">
        <v>115</v>
      </c>
      <c r="AT30" s="80" t="s">
        <v>115</v>
      </c>
      <c r="AU30" s="80" t="s">
        <v>115</v>
      </c>
      <c r="AV30" s="80" t="s">
        <v>115</v>
      </c>
      <c r="AW30" s="80" t="s">
        <v>115</v>
      </c>
      <c r="AX30" s="80" t="s">
        <v>115</v>
      </c>
    </row>
    <row r="31" spans="2:50" x14ac:dyDescent="0.3">
      <c r="B31" s="80">
        <v>12783</v>
      </c>
      <c r="C31" s="181">
        <v>41726</v>
      </c>
      <c r="D31" s="80">
        <v>344</v>
      </c>
      <c r="E31" s="80">
        <v>267</v>
      </c>
      <c r="F31" s="80">
        <v>42.3</v>
      </c>
      <c r="G31" s="80" t="s">
        <v>116</v>
      </c>
      <c r="H31" s="80">
        <v>14.18</v>
      </c>
      <c r="I31" s="80">
        <v>67</v>
      </c>
      <c r="J31" s="80">
        <v>103.7</v>
      </c>
      <c r="K31" s="80" t="s">
        <v>190</v>
      </c>
      <c r="L31" s="80" t="s">
        <v>190</v>
      </c>
      <c r="M31" s="80">
        <v>2.37</v>
      </c>
      <c r="N31" s="80">
        <v>0.37</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115</v>
      </c>
      <c r="AD31" s="80" t="s">
        <v>115</v>
      </c>
      <c r="AE31" s="80">
        <v>10.4</v>
      </c>
      <c r="AF31" s="80">
        <v>7.41</v>
      </c>
      <c r="AG31" s="80">
        <v>10.7</v>
      </c>
      <c r="AH31" s="80">
        <v>21</v>
      </c>
      <c r="AI31" s="80">
        <v>21</v>
      </c>
      <c r="AJ31" s="80" t="s">
        <v>115</v>
      </c>
      <c r="AK31" s="80" t="s">
        <v>115</v>
      </c>
      <c r="AL31" s="80" t="s">
        <v>115</v>
      </c>
      <c r="AM31" s="80">
        <v>0.2</v>
      </c>
      <c r="AN31" s="80" t="s">
        <v>115</v>
      </c>
      <c r="AO31" s="80">
        <v>0.53</v>
      </c>
      <c r="AP31" s="80" t="s">
        <v>115</v>
      </c>
      <c r="AQ31" s="80" t="s">
        <v>115</v>
      </c>
      <c r="AR31" s="80" t="s">
        <v>115</v>
      </c>
      <c r="AS31" s="80" t="s">
        <v>115</v>
      </c>
      <c r="AT31" s="80" t="s">
        <v>115</v>
      </c>
      <c r="AU31" s="80" t="s">
        <v>115</v>
      </c>
      <c r="AV31" s="80" t="s">
        <v>115</v>
      </c>
      <c r="AW31" s="80" t="s">
        <v>115</v>
      </c>
      <c r="AX31" s="80" t="s">
        <v>115</v>
      </c>
    </row>
    <row r="32" spans="2:50" x14ac:dyDescent="0.3">
      <c r="B32" s="80">
        <v>25425</v>
      </c>
      <c r="C32" s="181">
        <v>41810</v>
      </c>
      <c r="D32" s="80">
        <v>358</v>
      </c>
      <c r="E32" s="80">
        <v>199</v>
      </c>
      <c r="F32" s="80">
        <v>6.6</v>
      </c>
      <c r="G32" s="80" t="s">
        <v>115</v>
      </c>
      <c r="H32" s="80">
        <v>13.07</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t="s">
        <v>115</v>
      </c>
      <c r="AE32" s="80">
        <v>9.9</v>
      </c>
      <c r="AF32" s="80">
        <v>8.35</v>
      </c>
      <c r="AG32" s="80">
        <v>8.3000000000000007</v>
      </c>
      <c r="AH32" s="80" t="s">
        <v>115</v>
      </c>
      <c r="AI32" s="80" t="s">
        <v>115</v>
      </c>
      <c r="AJ32" s="80" t="s">
        <v>115</v>
      </c>
      <c r="AK32" s="80" t="s">
        <v>115</v>
      </c>
      <c r="AL32" s="80" t="s">
        <v>115</v>
      </c>
      <c r="AM32" s="80" t="s">
        <v>115</v>
      </c>
      <c r="AN32" s="80" t="s">
        <v>115</v>
      </c>
      <c r="AO32" s="80" t="s">
        <v>115</v>
      </c>
      <c r="AP32" s="80" t="s">
        <v>115</v>
      </c>
      <c r="AQ32" s="80" t="s">
        <v>115</v>
      </c>
      <c r="AR32" s="80" t="s">
        <v>115</v>
      </c>
      <c r="AS32" s="80" t="s">
        <v>115</v>
      </c>
      <c r="AT32" s="80" t="s">
        <v>115</v>
      </c>
      <c r="AU32" s="80" t="s">
        <v>115</v>
      </c>
      <c r="AV32" s="80" t="s">
        <v>115</v>
      </c>
      <c r="AW32" s="80" t="s">
        <v>115</v>
      </c>
      <c r="AX32" s="80" t="s">
        <v>115</v>
      </c>
    </row>
    <row r="33" spans="2:50" x14ac:dyDescent="0.3">
      <c r="B33" s="80">
        <v>40457</v>
      </c>
      <c r="C33" s="181">
        <v>41913</v>
      </c>
      <c r="D33" s="80">
        <v>170</v>
      </c>
      <c r="E33" s="80">
        <v>90</v>
      </c>
      <c r="F33" s="80">
        <v>10.4</v>
      </c>
      <c r="G33" s="80">
        <v>0.14000000000000001</v>
      </c>
      <c r="H33" s="80">
        <v>6.25</v>
      </c>
      <c r="I33" s="80" t="s">
        <v>115</v>
      </c>
      <c r="J33" s="80" t="s">
        <v>115</v>
      </c>
      <c r="K33" s="80" t="s">
        <v>190</v>
      </c>
      <c r="L33" s="80" t="s">
        <v>190</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186</v>
      </c>
      <c r="AD33" s="80" t="s">
        <v>115</v>
      </c>
      <c r="AE33" s="80">
        <v>10.5</v>
      </c>
      <c r="AF33" s="80">
        <v>7.44</v>
      </c>
      <c r="AG33" s="80">
        <v>8.4</v>
      </c>
      <c r="AH33" s="80" t="s">
        <v>115</v>
      </c>
      <c r="AI33" s="80" t="s">
        <v>115</v>
      </c>
      <c r="AJ33" s="80" t="s">
        <v>115</v>
      </c>
      <c r="AK33" s="80" t="s">
        <v>115</v>
      </c>
      <c r="AL33" s="80" t="s">
        <v>115</v>
      </c>
      <c r="AM33" s="80">
        <v>0.2</v>
      </c>
      <c r="AN33" s="80" t="s">
        <v>115</v>
      </c>
      <c r="AO33" s="80" t="s">
        <v>115</v>
      </c>
      <c r="AP33" s="80" t="s">
        <v>115</v>
      </c>
      <c r="AQ33" s="264" t="s">
        <v>115</v>
      </c>
      <c r="AR33" s="80" t="s">
        <v>115</v>
      </c>
      <c r="AS33" s="80" t="s">
        <v>115</v>
      </c>
      <c r="AT33" s="80" t="s">
        <v>115</v>
      </c>
      <c r="AU33" s="80" t="s">
        <v>115</v>
      </c>
      <c r="AV33" s="80" t="s">
        <v>115</v>
      </c>
      <c r="AW33" s="80" t="s">
        <v>115</v>
      </c>
      <c r="AX33" s="80" t="s">
        <v>115</v>
      </c>
    </row>
    <row r="34" spans="2:50" x14ac:dyDescent="0.3">
      <c r="B34" s="202">
        <v>53580</v>
      </c>
      <c r="C34" s="265">
        <v>41990</v>
      </c>
      <c r="D34" s="202">
        <v>169</v>
      </c>
      <c r="E34" s="202">
        <v>80</v>
      </c>
      <c r="F34" s="202">
        <v>53</v>
      </c>
      <c r="G34" s="202">
        <v>0.08</v>
      </c>
      <c r="H34" s="202" t="s">
        <v>115</v>
      </c>
      <c r="I34" s="202" t="s">
        <v>115</v>
      </c>
      <c r="J34" s="202" t="s">
        <v>115</v>
      </c>
      <c r="K34" s="202" t="s">
        <v>190</v>
      </c>
      <c r="L34" s="202" t="s">
        <v>190</v>
      </c>
      <c r="M34" s="202">
        <v>1.51</v>
      </c>
      <c r="N34" s="202">
        <v>0.72</v>
      </c>
      <c r="O34" s="202" t="s">
        <v>115</v>
      </c>
      <c r="P34" s="202" t="s">
        <v>115</v>
      </c>
      <c r="Q34" s="202" t="s">
        <v>115</v>
      </c>
      <c r="R34" s="202">
        <v>1.41</v>
      </c>
      <c r="S34" s="202" t="s">
        <v>115</v>
      </c>
      <c r="T34" s="202" t="s">
        <v>115</v>
      </c>
      <c r="U34" s="202" t="s">
        <v>115</v>
      </c>
      <c r="V34" s="202" t="s">
        <v>115</v>
      </c>
      <c r="W34" s="202" t="s">
        <v>115</v>
      </c>
      <c r="X34" s="202" t="s">
        <v>115</v>
      </c>
      <c r="Y34" s="202" t="s">
        <v>115</v>
      </c>
      <c r="Z34" s="202" t="s">
        <v>115</v>
      </c>
      <c r="AA34" s="202" t="s">
        <v>115</v>
      </c>
      <c r="AB34" s="202" t="s">
        <v>115</v>
      </c>
      <c r="AC34" s="202" t="s">
        <v>115</v>
      </c>
      <c r="AD34" s="202">
        <v>3.7</v>
      </c>
      <c r="AE34" s="202">
        <v>11.9</v>
      </c>
      <c r="AF34" s="202">
        <v>7.9</v>
      </c>
      <c r="AG34" s="202">
        <v>12.2</v>
      </c>
      <c r="AH34" s="202" t="s">
        <v>115</v>
      </c>
      <c r="AI34" s="202" t="s">
        <v>115</v>
      </c>
      <c r="AJ34" s="202" t="s">
        <v>115</v>
      </c>
      <c r="AK34" s="202" t="s">
        <v>115</v>
      </c>
      <c r="AL34" s="202">
        <v>35</v>
      </c>
      <c r="AM34" s="202" t="s">
        <v>115</v>
      </c>
      <c r="AN34" s="202" t="s">
        <v>115</v>
      </c>
      <c r="AO34" s="202" t="s">
        <v>115</v>
      </c>
      <c r="AP34" s="202" t="s">
        <v>115</v>
      </c>
      <c r="AQ34" s="202">
        <v>4.0000000000000001E-3</v>
      </c>
      <c r="AR34" s="202">
        <v>3.0000000000000001E-3</v>
      </c>
      <c r="AS34" s="202" t="s">
        <v>115</v>
      </c>
      <c r="AT34" s="80" t="s">
        <v>115</v>
      </c>
      <c r="AU34" s="80" t="s">
        <v>115</v>
      </c>
      <c r="AV34" s="80" t="s">
        <v>115</v>
      </c>
      <c r="AW34" s="80" t="s">
        <v>115</v>
      </c>
      <c r="AX34" s="80" t="s">
        <v>115</v>
      </c>
    </row>
  </sheetData>
  <sheetProtection algorithmName="SHA-512" hashValue="neg9uqgM36Ll/9K1wMlquFfXAGvbVMgPZBe5qNXYzsbcdDyQN+Re6Z1pwR2Kn1+GwPhjFbFlx+CJfaT+QVO45A==" saltValue="FkFGiz6Eic30/xEzvNU3hg==" spinCount="100000" sheet="1" objects="1" scenarios="1"/>
  <mergeCells count="2">
    <mergeCell ref="B1:B2"/>
    <mergeCell ref="C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2"/>
  <dimension ref="B1:AR34"/>
  <sheetViews>
    <sheetView zoomScale="85" zoomScaleNormal="85" workbookViewId="0">
      <pane xSplit="3" topLeftCell="M1" activePane="topRight" state="frozen"/>
      <selection pane="topRight" activeCell="AS1" sqref="AS1"/>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80">
        <v>8821</v>
      </c>
      <c r="C3" s="181">
        <v>39155</v>
      </c>
      <c r="D3" s="80">
        <v>288</v>
      </c>
      <c r="E3" s="80">
        <v>144</v>
      </c>
      <c r="F3" s="80">
        <v>24</v>
      </c>
      <c r="G3" s="80" t="s">
        <v>116</v>
      </c>
      <c r="H3" s="80">
        <v>6.68</v>
      </c>
      <c r="I3" s="80">
        <v>41.6</v>
      </c>
      <c r="J3" s="80">
        <v>13.5</v>
      </c>
      <c r="K3" s="80" t="s">
        <v>116</v>
      </c>
      <c r="L3" s="80" t="s">
        <v>116</v>
      </c>
      <c r="M3" s="80">
        <v>0.9</v>
      </c>
      <c r="N3" s="80" t="s">
        <v>117</v>
      </c>
      <c r="O3" s="80">
        <v>0.03</v>
      </c>
      <c r="P3" s="80" t="s">
        <v>120</v>
      </c>
      <c r="Q3" s="80">
        <v>0.63</v>
      </c>
      <c r="R3" s="80">
        <v>0.3</v>
      </c>
      <c r="S3" s="80" t="s">
        <v>193</v>
      </c>
      <c r="T3" s="80" t="s">
        <v>193</v>
      </c>
      <c r="U3" s="80" t="s">
        <v>121</v>
      </c>
      <c r="V3" s="80" t="s">
        <v>121</v>
      </c>
      <c r="W3" s="80" t="s">
        <v>190</v>
      </c>
      <c r="X3" s="80" t="s">
        <v>190</v>
      </c>
      <c r="Y3" s="80" t="s">
        <v>115</v>
      </c>
      <c r="Z3" s="80" t="s">
        <v>188</v>
      </c>
      <c r="AA3" s="80" t="s">
        <v>188</v>
      </c>
      <c r="AB3" s="80" t="s">
        <v>115</v>
      </c>
      <c r="AC3" s="80" t="s">
        <v>190</v>
      </c>
      <c r="AD3" s="80">
        <v>2.4</v>
      </c>
      <c r="AE3" s="80">
        <v>9.3000000000000007</v>
      </c>
      <c r="AF3" s="80">
        <v>7.5</v>
      </c>
      <c r="AG3" s="80">
        <v>16.399999999999999</v>
      </c>
      <c r="AH3" s="80">
        <v>2400</v>
      </c>
      <c r="AI3" s="80" t="s">
        <v>180</v>
      </c>
      <c r="AJ3" s="80" t="s">
        <v>115</v>
      </c>
      <c r="AK3" s="80" t="s">
        <v>117</v>
      </c>
      <c r="AL3" s="80" t="s">
        <v>115</v>
      </c>
      <c r="AM3" s="80" t="s">
        <v>115</v>
      </c>
      <c r="AN3" s="80" t="s">
        <v>115</v>
      </c>
      <c r="AO3" s="80" t="s">
        <v>115</v>
      </c>
      <c r="AP3" s="80" t="s">
        <v>115</v>
      </c>
      <c r="AQ3" s="80" t="s">
        <v>115</v>
      </c>
      <c r="AR3" s="80" t="s">
        <v>115</v>
      </c>
    </row>
    <row r="4" spans="2:44" x14ac:dyDescent="0.3">
      <c r="B4" s="80">
        <v>18635</v>
      </c>
      <c r="C4" s="181">
        <v>39244</v>
      </c>
      <c r="D4" s="80">
        <v>363</v>
      </c>
      <c r="E4" s="80">
        <v>239</v>
      </c>
      <c r="F4" s="80">
        <v>7.9</v>
      </c>
      <c r="G4" s="80">
        <v>0.06</v>
      </c>
      <c r="H4" s="80">
        <v>15.39</v>
      </c>
      <c r="I4" s="80">
        <v>133</v>
      </c>
      <c r="J4" s="80">
        <v>7.4</v>
      </c>
      <c r="K4" s="80" t="s">
        <v>116</v>
      </c>
      <c r="L4" s="80" t="s">
        <v>116</v>
      </c>
      <c r="M4" s="80">
        <v>0.32</v>
      </c>
      <c r="N4" s="80" t="s">
        <v>117</v>
      </c>
      <c r="O4" s="80">
        <v>0.03</v>
      </c>
      <c r="P4" s="80">
        <v>0.02</v>
      </c>
      <c r="Q4" s="80">
        <v>0.5</v>
      </c>
      <c r="R4" s="80" t="s">
        <v>188</v>
      </c>
      <c r="S4" s="80" t="s">
        <v>193</v>
      </c>
      <c r="T4" s="80" t="s">
        <v>193</v>
      </c>
      <c r="U4" s="80">
        <v>1.0200000000000001E-2</v>
      </c>
      <c r="V4" s="80" t="s">
        <v>121</v>
      </c>
      <c r="W4" s="80" t="s">
        <v>190</v>
      </c>
      <c r="X4" s="80" t="s">
        <v>190</v>
      </c>
      <c r="Y4" s="80" t="s">
        <v>115</v>
      </c>
      <c r="Z4" s="80" t="s">
        <v>188</v>
      </c>
      <c r="AA4" s="80" t="s">
        <v>188</v>
      </c>
      <c r="AB4" s="80" t="s">
        <v>115</v>
      </c>
      <c r="AC4" s="80" t="s">
        <v>190</v>
      </c>
      <c r="AD4" s="80" t="s">
        <v>118</v>
      </c>
      <c r="AE4" s="80">
        <v>10.3</v>
      </c>
      <c r="AF4" s="80">
        <v>7.5</v>
      </c>
      <c r="AG4" s="80">
        <v>7</v>
      </c>
      <c r="AH4" s="80">
        <v>40</v>
      </c>
      <c r="AI4" s="80">
        <v>270</v>
      </c>
      <c r="AJ4" s="80" t="s">
        <v>115</v>
      </c>
      <c r="AK4" s="80" t="s">
        <v>117</v>
      </c>
      <c r="AL4" s="80" t="s">
        <v>115</v>
      </c>
      <c r="AM4" s="80" t="s">
        <v>115</v>
      </c>
      <c r="AN4" s="80" t="s">
        <v>115</v>
      </c>
      <c r="AO4" s="80" t="s">
        <v>115</v>
      </c>
      <c r="AP4" s="80" t="s">
        <v>115</v>
      </c>
      <c r="AQ4" s="80" t="s">
        <v>115</v>
      </c>
      <c r="AR4" s="80" t="s">
        <v>115</v>
      </c>
    </row>
    <row r="5" spans="2:44" x14ac:dyDescent="0.3">
      <c r="B5" s="80">
        <v>27110</v>
      </c>
      <c r="C5" s="181">
        <v>39329</v>
      </c>
      <c r="D5" s="80">
        <v>215</v>
      </c>
      <c r="E5" s="80">
        <v>126</v>
      </c>
      <c r="F5" s="80">
        <v>14.7</v>
      </c>
      <c r="G5" s="80">
        <v>0.08</v>
      </c>
      <c r="H5" s="80">
        <v>10.6</v>
      </c>
      <c r="I5" s="80">
        <v>93</v>
      </c>
      <c r="J5" s="80">
        <v>26.4</v>
      </c>
      <c r="K5" s="80" t="s">
        <v>116</v>
      </c>
      <c r="L5" s="80" t="s">
        <v>116</v>
      </c>
      <c r="M5" s="80">
        <v>0.69</v>
      </c>
      <c r="N5" s="80" t="s">
        <v>117</v>
      </c>
      <c r="O5" s="80">
        <v>0.04</v>
      </c>
      <c r="P5" s="80" t="s">
        <v>120</v>
      </c>
      <c r="Q5" s="80">
        <v>0.53</v>
      </c>
      <c r="R5" s="80">
        <v>0.2</v>
      </c>
      <c r="S5" s="80" t="s">
        <v>193</v>
      </c>
      <c r="T5" s="80" t="s">
        <v>193</v>
      </c>
      <c r="U5" s="80" t="s">
        <v>121</v>
      </c>
      <c r="V5" s="80" t="s">
        <v>121</v>
      </c>
      <c r="W5" s="80" t="s">
        <v>190</v>
      </c>
      <c r="X5" s="80" t="s">
        <v>190</v>
      </c>
      <c r="Y5" s="80" t="s">
        <v>115</v>
      </c>
      <c r="Z5" s="80" t="s">
        <v>188</v>
      </c>
      <c r="AA5" s="80" t="s">
        <v>188</v>
      </c>
      <c r="AB5" s="80" t="s">
        <v>115</v>
      </c>
      <c r="AC5" s="80" t="s">
        <v>190</v>
      </c>
      <c r="AD5" s="80" t="s">
        <v>118</v>
      </c>
      <c r="AE5" s="80">
        <v>6.4</v>
      </c>
      <c r="AF5" s="80">
        <v>6.6</v>
      </c>
      <c r="AG5" s="80">
        <v>9.8000000000000007</v>
      </c>
      <c r="AH5" s="80">
        <v>40</v>
      </c>
      <c r="AI5" s="80">
        <v>1300</v>
      </c>
      <c r="AJ5" s="80" t="s">
        <v>115</v>
      </c>
      <c r="AK5" s="80" t="s">
        <v>117</v>
      </c>
      <c r="AL5" s="80" t="s">
        <v>115</v>
      </c>
      <c r="AM5" s="80" t="s">
        <v>115</v>
      </c>
      <c r="AN5" s="80" t="s">
        <v>115</v>
      </c>
      <c r="AO5" s="80" t="s">
        <v>115</v>
      </c>
      <c r="AP5" s="80" t="s">
        <v>115</v>
      </c>
      <c r="AQ5" s="80" t="s">
        <v>115</v>
      </c>
      <c r="AR5" s="80" t="s">
        <v>115</v>
      </c>
    </row>
    <row r="6" spans="2:44" x14ac:dyDescent="0.3">
      <c r="B6" s="80">
        <v>36678</v>
      </c>
      <c r="C6" s="181">
        <v>39426</v>
      </c>
      <c r="D6" s="80">
        <v>217</v>
      </c>
      <c r="E6" s="80">
        <v>146</v>
      </c>
      <c r="F6" s="80">
        <v>16.899999999999999</v>
      </c>
      <c r="G6" s="80">
        <v>0.17</v>
      </c>
      <c r="H6" s="80">
        <v>9.08</v>
      </c>
      <c r="I6" s="80">
        <v>29.6</v>
      </c>
      <c r="J6" s="80">
        <v>11.4</v>
      </c>
      <c r="K6" s="80" t="s">
        <v>116</v>
      </c>
      <c r="L6" s="80" t="s">
        <v>116</v>
      </c>
      <c r="M6" s="80">
        <v>0.52</v>
      </c>
      <c r="N6" s="80" t="s">
        <v>117</v>
      </c>
      <c r="O6" s="80">
        <v>0.02</v>
      </c>
      <c r="P6" s="80" t="s">
        <v>120</v>
      </c>
      <c r="Q6" s="80">
        <v>0.55000000000000004</v>
      </c>
      <c r="R6" s="80">
        <v>0.14000000000000001</v>
      </c>
      <c r="S6" s="80" t="s">
        <v>193</v>
      </c>
      <c r="T6" s="80" t="s">
        <v>193</v>
      </c>
      <c r="U6" s="80" t="s">
        <v>121</v>
      </c>
      <c r="V6" s="80" t="s">
        <v>121</v>
      </c>
      <c r="W6" s="80" t="s">
        <v>190</v>
      </c>
      <c r="X6" s="80" t="s">
        <v>190</v>
      </c>
      <c r="Y6" s="80" t="s">
        <v>115</v>
      </c>
      <c r="Z6" s="80" t="s">
        <v>188</v>
      </c>
      <c r="AA6" s="80" t="s">
        <v>188</v>
      </c>
      <c r="AB6" s="80" t="s">
        <v>115</v>
      </c>
      <c r="AC6" s="80" t="s">
        <v>116</v>
      </c>
      <c r="AD6" s="80" t="s">
        <v>118</v>
      </c>
      <c r="AE6" s="80">
        <v>9.8000000000000007</v>
      </c>
      <c r="AF6" s="80">
        <v>7.3</v>
      </c>
      <c r="AG6" s="80">
        <v>15.1</v>
      </c>
      <c r="AH6" s="80">
        <v>1300</v>
      </c>
      <c r="AI6" s="80">
        <v>2400</v>
      </c>
      <c r="AJ6" s="80" t="s">
        <v>115</v>
      </c>
      <c r="AK6" s="80" t="s">
        <v>117</v>
      </c>
      <c r="AL6" s="80" t="s">
        <v>115</v>
      </c>
      <c r="AM6" s="80" t="s">
        <v>115</v>
      </c>
      <c r="AN6" s="80" t="s">
        <v>115</v>
      </c>
      <c r="AO6" s="80" t="s">
        <v>115</v>
      </c>
      <c r="AP6" s="80" t="s">
        <v>115</v>
      </c>
      <c r="AQ6" s="80" t="s">
        <v>115</v>
      </c>
      <c r="AR6" s="80" t="s">
        <v>115</v>
      </c>
    </row>
    <row r="7" spans="2:44" x14ac:dyDescent="0.3">
      <c r="B7" s="80">
        <v>7412</v>
      </c>
      <c r="C7" s="181" t="s">
        <v>172</v>
      </c>
      <c r="D7" s="80">
        <v>284</v>
      </c>
      <c r="E7" s="80">
        <v>174</v>
      </c>
      <c r="F7" s="83">
        <v>33</v>
      </c>
      <c r="G7" s="80">
        <v>0.11</v>
      </c>
      <c r="H7" s="84">
        <v>9.69</v>
      </c>
      <c r="I7" s="80">
        <v>61</v>
      </c>
      <c r="J7" s="80" t="s">
        <v>119</v>
      </c>
      <c r="K7" s="80" t="s">
        <v>116</v>
      </c>
      <c r="L7" s="80" t="s">
        <v>116</v>
      </c>
      <c r="M7" s="80">
        <v>1.18</v>
      </c>
      <c r="N7" s="80" t="s">
        <v>117</v>
      </c>
      <c r="O7" s="80">
        <v>0.53</v>
      </c>
      <c r="P7" s="80">
        <v>0.19</v>
      </c>
      <c r="Q7" s="80">
        <v>1.32</v>
      </c>
      <c r="R7" s="80" t="s">
        <v>187</v>
      </c>
      <c r="S7" s="80" t="s">
        <v>193</v>
      </c>
      <c r="T7" s="80" t="s">
        <v>193</v>
      </c>
      <c r="U7" s="80" t="s">
        <v>121</v>
      </c>
      <c r="V7" s="80" t="s">
        <v>121</v>
      </c>
      <c r="W7" s="80" t="s">
        <v>117</v>
      </c>
      <c r="X7" s="80" t="s">
        <v>117</v>
      </c>
      <c r="Y7" s="80">
        <v>0.43</v>
      </c>
      <c r="Z7" s="80" t="s">
        <v>188</v>
      </c>
      <c r="AA7" s="80" t="s">
        <v>188</v>
      </c>
      <c r="AB7" s="80" t="s">
        <v>117</v>
      </c>
      <c r="AC7" s="80" t="s">
        <v>186</v>
      </c>
      <c r="AD7" s="80" t="s">
        <v>118</v>
      </c>
      <c r="AE7" s="80">
        <v>10.5</v>
      </c>
      <c r="AF7" s="80">
        <v>7.5</v>
      </c>
      <c r="AG7" s="80">
        <v>15.9</v>
      </c>
      <c r="AH7" s="80">
        <v>500</v>
      </c>
      <c r="AI7" s="80">
        <v>3000</v>
      </c>
      <c r="AJ7" s="80" t="s">
        <v>115</v>
      </c>
      <c r="AK7" s="80" t="s">
        <v>117</v>
      </c>
      <c r="AL7" s="80" t="s">
        <v>115</v>
      </c>
      <c r="AM7" s="80" t="s">
        <v>115</v>
      </c>
      <c r="AN7" s="80" t="s">
        <v>115</v>
      </c>
      <c r="AO7" s="80" t="s">
        <v>115</v>
      </c>
      <c r="AP7" s="80" t="s">
        <v>115</v>
      </c>
      <c r="AQ7" s="80" t="s">
        <v>115</v>
      </c>
      <c r="AR7" s="80" t="s">
        <v>115</v>
      </c>
    </row>
    <row r="8" spans="2:44" x14ac:dyDescent="0.3">
      <c r="B8" s="80">
        <v>16189</v>
      </c>
      <c r="C8" s="181" t="s">
        <v>173</v>
      </c>
      <c r="D8" s="80" t="s">
        <v>115</v>
      </c>
      <c r="E8" s="80">
        <v>196</v>
      </c>
      <c r="F8" s="83">
        <v>423</v>
      </c>
      <c r="G8" s="80">
        <v>0.04</v>
      </c>
      <c r="H8" s="84">
        <v>9.4700000000000006</v>
      </c>
      <c r="I8" s="80">
        <v>38</v>
      </c>
      <c r="J8" s="80" t="s">
        <v>119</v>
      </c>
      <c r="K8" s="80" t="s">
        <v>116</v>
      </c>
      <c r="L8" s="80" t="s">
        <v>116</v>
      </c>
      <c r="M8" s="80">
        <v>16.850000000000001</v>
      </c>
      <c r="N8" s="80" t="s">
        <v>117</v>
      </c>
      <c r="O8" s="80">
        <v>0.48</v>
      </c>
      <c r="P8" s="80">
        <v>0.04</v>
      </c>
      <c r="Q8" s="84">
        <v>14.7</v>
      </c>
      <c r="R8" s="84">
        <v>2</v>
      </c>
      <c r="S8" s="80" t="s">
        <v>193</v>
      </c>
      <c r="T8" s="80" t="s">
        <v>193</v>
      </c>
      <c r="U8" s="80" t="s">
        <v>358</v>
      </c>
      <c r="V8" s="80" t="s">
        <v>121</v>
      </c>
      <c r="W8" s="80" t="s">
        <v>117</v>
      </c>
      <c r="X8" s="80" t="s">
        <v>117</v>
      </c>
      <c r="Y8" s="80">
        <v>0.62</v>
      </c>
      <c r="Z8" s="80" t="s">
        <v>188</v>
      </c>
      <c r="AA8" s="80" t="s">
        <v>188</v>
      </c>
      <c r="AB8" s="80" t="s">
        <v>115</v>
      </c>
      <c r="AC8" s="80">
        <v>0.01</v>
      </c>
      <c r="AD8" s="80" t="s">
        <v>118</v>
      </c>
      <c r="AE8" s="80">
        <v>11.9</v>
      </c>
      <c r="AF8" s="80">
        <v>7.4</v>
      </c>
      <c r="AG8" s="83">
        <v>7.3</v>
      </c>
      <c r="AH8" s="80">
        <v>13</v>
      </c>
      <c r="AI8" s="80">
        <v>170</v>
      </c>
      <c r="AJ8" s="80" t="s">
        <v>115</v>
      </c>
      <c r="AK8" s="80" t="s">
        <v>117</v>
      </c>
      <c r="AL8" s="80" t="s">
        <v>115</v>
      </c>
      <c r="AM8" s="80" t="s">
        <v>115</v>
      </c>
      <c r="AN8" s="80" t="s">
        <v>115</v>
      </c>
      <c r="AO8" s="80" t="s">
        <v>115</v>
      </c>
      <c r="AP8" s="80" t="s">
        <v>115</v>
      </c>
      <c r="AQ8" s="80" t="s">
        <v>115</v>
      </c>
      <c r="AR8" s="80" t="s">
        <v>115</v>
      </c>
    </row>
    <row r="9" spans="2:44" x14ac:dyDescent="0.3">
      <c r="B9" s="80">
        <v>24698</v>
      </c>
      <c r="C9" s="181">
        <v>39699</v>
      </c>
      <c r="D9" s="80">
        <v>210</v>
      </c>
      <c r="E9" s="80">
        <v>152</v>
      </c>
      <c r="F9" s="83">
        <v>59</v>
      </c>
      <c r="G9" s="80">
        <v>0.09</v>
      </c>
      <c r="H9" s="84">
        <v>7.77</v>
      </c>
      <c r="I9" s="80">
        <v>27</v>
      </c>
      <c r="J9" s="80" t="s">
        <v>119</v>
      </c>
      <c r="K9" s="80" t="s">
        <v>116</v>
      </c>
      <c r="L9" s="80" t="s">
        <v>116</v>
      </c>
      <c r="M9" s="80">
        <v>2.57</v>
      </c>
      <c r="N9" s="80">
        <v>0.08</v>
      </c>
      <c r="O9" s="84">
        <v>0.09</v>
      </c>
      <c r="P9" s="80" t="s">
        <v>120</v>
      </c>
      <c r="Q9" s="80">
        <v>4.03</v>
      </c>
      <c r="R9" s="80" t="s">
        <v>187</v>
      </c>
      <c r="S9" s="80" t="s">
        <v>193</v>
      </c>
      <c r="T9" s="80" t="s">
        <v>193</v>
      </c>
      <c r="U9" s="80" t="s">
        <v>121</v>
      </c>
      <c r="V9" s="80" t="s">
        <v>121</v>
      </c>
      <c r="W9" s="80" t="s">
        <v>117</v>
      </c>
      <c r="X9" s="80" t="s">
        <v>117</v>
      </c>
      <c r="Y9" s="80">
        <v>0.52</v>
      </c>
      <c r="Z9" s="80" t="s">
        <v>188</v>
      </c>
      <c r="AA9" s="80" t="s">
        <v>188</v>
      </c>
      <c r="AB9" s="80" t="s">
        <v>117</v>
      </c>
      <c r="AC9" s="80">
        <v>0.01</v>
      </c>
      <c r="AD9" s="80" t="s">
        <v>118</v>
      </c>
      <c r="AE9" s="80">
        <v>10.7</v>
      </c>
      <c r="AF9" s="83">
        <v>6.3</v>
      </c>
      <c r="AG9" s="86">
        <v>11</v>
      </c>
      <c r="AH9" s="87">
        <v>80</v>
      </c>
      <c r="AI9" s="87">
        <v>800</v>
      </c>
      <c r="AJ9" s="83">
        <v>10.5</v>
      </c>
      <c r="AK9" s="80" t="s">
        <v>115</v>
      </c>
      <c r="AL9" s="80" t="s">
        <v>115</v>
      </c>
      <c r="AM9" s="80" t="s">
        <v>115</v>
      </c>
      <c r="AN9" s="80" t="s">
        <v>115</v>
      </c>
      <c r="AO9" s="80" t="s">
        <v>115</v>
      </c>
      <c r="AP9" s="80" t="s">
        <v>115</v>
      </c>
      <c r="AQ9" s="80" t="s">
        <v>115</v>
      </c>
      <c r="AR9" s="80" t="s">
        <v>115</v>
      </c>
    </row>
    <row r="10" spans="2:44" x14ac:dyDescent="0.3">
      <c r="B10" s="81">
        <v>33621</v>
      </c>
      <c r="C10" s="181">
        <v>39791</v>
      </c>
      <c r="D10" s="83">
        <v>173</v>
      </c>
      <c r="E10" s="80">
        <v>115</v>
      </c>
      <c r="F10" s="86">
        <v>517</v>
      </c>
      <c r="G10" s="80">
        <v>0.09</v>
      </c>
      <c r="H10" s="88">
        <v>8.26</v>
      </c>
      <c r="I10" s="80">
        <v>41.6</v>
      </c>
      <c r="J10" s="80" t="s">
        <v>119</v>
      </c>
      <c r="K10" s="80" t="s">
        <v>116</v>
      </c>
      <c r="L10" s="80" t="s">
        <v>116</v>
      </c>
      <c r="M10" s="82">
        <v>17.38</v>
      </c>
      <c r="N10" s="80">
        <v>0.08</v>
      </c>
      <c r="O10" s="80">
        <v>0.19</v>
      </c>
      <c r="P10" s="80" t="s">
        <v>120</v>
      </c>
      <c r="Q10" s="80" t="s">
        <v>115</v>
      </c>
      <c r="R10" s="80" t="s">
        <v>187</v>
      </c>
      <c r="S10" s="80" t="s">
        <v>193</v>
      </c>
      <c r="T10" s="80" t="s">
        <v>193</v>
      </c>
      <c r="U10" s="80">
        <v>1.1299999999999999E-2</v>
      </c>
      <c r="V10" s="80" t="s">
        <v>121</v>
      </c>
      <c r="W10" s="80" t="s">
        <v>117</v>
      </c>
      <c r="X10" s="80" t="s">
        <v>117</v>
      </c>
      <c r="Y10" s="80">
        <v>0</v>
      </c>
      <c r="Z10" s="80" t="s">
        <v>188</v>
      </c>
      <c r="AA10" s="80" t="s">
        <v>188</v>
      </c>
      <c r="AB10" s="80" t="s">
        <v>117</v>
      </c>
      <c r="AC10" s="80" t="s">
        <v>186</v>
      </c>
      <c r="AD10" s="80" t="s">
        <v>118</v>
      </c>
      <c r="AE10" s="82">
        <v>9.8000000000000007</v>
      </c>
      <c r="AF10" s="82">
        <v>7.6</v>
      </c>
      <c r="AG10" s="80">
        <v>8</v>
      </c>
      <c r="AH10" s="96">
        <v>1700</v>
      </c>
      <c r="AI10" s="96">
        <v>11000</v>
      </c>
      <c r="AJ10" s="80">
        <v>14</v>
      </c>
      <c r="AK10" s="80" t="s">
        <v>117</v>
      </c>
      <c r="AL10" s="81">
        <v>68</v>
      </c>
      <c r="AM10" s="80" t="s">
        <v>115</v>
      </c>
      <c r="AN10" s="80" t="s">
        <v>115</v>
      </c>
      <c r="AO10" s="80" t="s">
        <v>115</v>
      </c>
      <c r="AP10" s="80" t="s">
        <v>115</v>
      </c>
      <c r="AQ10" s="80" t="s">
        <v>115</v>
      </c>
      <c r="AR10" s="80" t="s">
        <v>115</v>
      </c>
    </row>
    <row r="11" spans="2:44" x14ac:dyDescent="0.3">
      <c r="B11" s="89">
        <v>7574</v>
      </c>
      <c r="C11" s="181">
        <v>39890</v>
      </c>
      <c r="D11" s="80">
        <v>276</v>
      </c>
      <c r="E11" s="80">
        <v>169</v>
      </c>
      <c r="F11" s="80">
        <v>111</v>
      </c>
      <c r="G11" s="80">
        <v>0.28999999999999998</v>
      </c>
      <c r="H11" s="80">
        <v>10.72</v>
      </c>
      <c r="I11" s="80">
        <v>68</v>
      </c>
      <c r="J11" s="80" t="s">
        <v>119</v>
      </c>
      <c r="K11" s="80" t="s">
        <v>116</v>
      </c>
      <c r="L11" s="80" t="s">
        <v>116</v>
      </c>
      <c r="M11" s="80">
        <v>3.02</v>
      </c>
      <c r="N11" s="80" t="s">
        <v>117</v>
      </c>
      <c r="O11" s="80">
        <v>7.0000000000000007E-2</v>
      </c>
      <c r="P11" s="80" t="s">
        <v>120</v>
      </c>
      <c r="Q11" s="80">
        <v>4.72</v>
      </c>
      <c r="R11" s="80">
        <v>3.1</v>
      </c>
      <c r="S11" s="80" t="s">
        <v>193</v>
      </c>
      <c r="T11" s="80" t="s">
        <v>193</v>
      </c>
      <c r="U11" s="80" t="s">
        <v>121</v>
      </c>
      <c r="V11" s="80" t="s">
        <v>121</v>
      </c>
      <c r="W11" s="80" t="s">
        <v>117</v>
      </c>
      <c r="X11" s="80" t="s">
        <v>117</v>
      </c>
      <c r="Y11" s="80">
        <v>0.51</v>
      </c>
      <c r="Z11" s="80" t="s">
        <v>188</v>
      </c>
      <c r="AA11" s="80" t="s">
        <v>188</v>
      </c>
      <c r="AB11" s="80" t="s">
        <v>117</v>
      </c>
      <c r="AC11" s="80" t="s">
        <v>186</v>
      </c>
      <c r="AD11" s="80" t="s">
        <v>118</v>
      </c>
      <c r="AE11" s="80">
        <v>9.3000000000000007</v>
      </c>
      <c r="AF11" s="80">
        <v>7.1</v>
      </c>
      <c r="AG11" s="80">
        <v>9</v>
      </c>
      <c r="AH11" s="87">
        <v>800</v>
      </c>
      <c r="AI11" s="87">
        <v>5000</v>
      </c>
      <c r="AJ11" s="80">
        <v>17.100000000000001</v>
      </c>
      <c r="AK11" s="80" t="s">
        <v>115</v>
      </c>
      <c r="AL11" s="80" t="s">
        <v>115</v>
      </c>
      <c r="AM11" s="80" t="s">
        <v>115</v>
      </c>
      <c r="AN11" s="80" t="s">
        <v>115</v>
      </c>
      <c r="AO11" s="80" t="s">
        <v>115</v>
      </c>
      <c r="AP11" s="80" t="s">
        <v>115</v>
      </c>
      <c r="AQ11" s="80" t="s">
        <v>115</v>
      </c>
      <c r="AR11" s="80" t="s">
        <v>115</v>
      </c>
    </row>
    <row r="12" spans="2:44" x14ac:dyDescent="0.3">
      <c r="B12" s="80">
        <v>16258</v>
      </c>
      <c r="C12" s="181">
        <v>39979</v>
      </c>
      <c r="D12" s="80">
        <v>353</v>
      </c>
      <c r="E12" s="80">
        <v>260</v>
      </c>
      <c r="F12" s="80">
        <v>75</v>
      </c>
      <c r="G12" s="80">
        <v>0.25</v>
      </c>
      <c r="H12" s="80">
        <v>15.37</v>
      </c>
      <c r="I12" s="80">
        <v>85</v>
      </c>
      <c r="J12" s="80" t="s">
        <v>119</v>
      </c>
      <c r="K12" s="80" t="s">
        <v>116</v>
      </c>
      <c r="L12" s="80" t="s">
        <v>116</v>
      </c>
      <c r="M12" s="80">
        <v>2.5299999999999998</v>
      </c>
      <c r="N12" s="80" t="s">
        <v>117</v>
      </c>
      <c r="O12" s="80">
        <v>0.13</v>
      </c>
      <c r="P12" s="80">
        <v>0.04</v>
      </c>
      <c r="Q12" s="80">
        <v>3.46</v>
      </c>
      <c r="R12" s="80" t="s">
        <v>187</v>
      </c>
      <c r="S12" s="80" t="s">
        <v>193</v>
      </c>
      <c r="T12" s="80" t="s">
        <v>193</v>
      </c>
      <c r="U12" s="80" t="s">
        <v>121</v>
      </c>
      <c r="V12" s="80" t="s">
        <v>121</v>
      </c>
      <c r="W12" s="80" t="s">
        <v>117</v>
      </c>
      <c r="X12" s="80" t="s">
        <v>117</v>
      </c>
      <c r="Y12" s="80">
        <v>0.5</v>
      </c>
      <c r="Z12" s="80" t="s">
        <v>188</v>
      </c>
      <c r="AA12" s="80" t="s">
        <v>188</v>
      </c>
      <c r="AB12" s="80" t="s">
        <v>117</v>
      </c>
      <c r="AC12" s="80">
        <v>1.7999999999999999E-2</v>
      </c>
      <c r="AD12" s="80" t="s">
        <v>118</v>
      </c>
      <c r="AE12" s="80">
        <v>10.5</v>
      </c>
      <c r="AF12" s="80">
        <v>8.1</v>
      </c>
      <c r="AG12" s="80" t="s">
        <v>115</v>
      </c>
      <c r="AH12" s="87">
        <v>500</v>
      </c>
      <c r="AI12" s="87">
        <v>5000</v>
      </c>
      <c r="AJ12" s="80" t="s">
        <v>115</v>
      </c>
      <c r="AK12" s="80" t="s">
        <v>115</v>
      </c>
      <c r="AL12" s="80" t="s">
        <v>115</v>
      </c>
      <c r="AM12" s="80" t="s">
        <v>115</v>
      </c>
      <c r="AN12" s="80" t="s">
        <v>115</v>
      </c>
      <c r="AO12" s="80" t="s">
        <v>115</v>
      </c>
      <c r="AP12" s="80" t="s">
        <v>115</v>
      </c>
      <c r="AQ12" s="80" t="s">
        <v>115</v>
      </c>
      <c r="AR12" s="80" t="s">
        <v>115</v>
      </c>
    </row>
    <row r="13" spans="2:44" x14ac:dyDescent="0.3">
      <c r="B13" s="80">
        <v>24520</v>
      </c>
      <c r="C13" s="181">
        <v>40070</v>
      </c>
      <c r="D13" s="80">
        <v>204</v>
      </c>
      <c r="E13" s="80">
        <v>128</v>
      </c>
      <c r="F13" s="80">
        <v>64</v>
      </c>
      <c r="G13" s="80">
        <v>0.17</v>
      </c>
      <c r="H13" s="80">
        <v>7.06</v>
      </c>
      <c r="I13" s="80">
        <v>30</v>
      </c>
      <c r="J13" s="80">
        <v>6</v>
      </c>
      <c r="K13" s="80" t="s">
        <v>116</v>
      </c>
      <c r="L13" s="80" t="s">
        <v>116</v>
      </c>
      <c r="M13" s="80">
        <v>2.63</v>
      </c>
      <c r="N13" s="80" t="s">
        <v>117</v>
      </c>
      <c r="O13" s="80">
        <v>0.08</v>
      </c>
      <c r="P13" s="80" t="s">
        <v>120</v>
      </c>
      <c r="Q13" s="80">
        <v>2.69</v>
      </c>
      <c r="R13" s="80" t="s">
        <v>187</v>
      </c>
      <c r="S13" s="80" t="s">
        <v>193</v>
      </c>
      <c r="T13" s="80" t="s">
        <v>193</v>
      </c>
      <c r="U13" s="80" t="s">
        <v>121</v>
      </c>
      <c r="V13" s="80" t="s">
        <v>121</v>
      </c>
      <c r="W13" s="80" t="s">
        <v>117</v>
      </c>
      <c r="X13" s="80" t="s">
        <v>117</v>
      </c>
      <c r="Y13" s="80">
        <v>0</v>
      </c>
      <c r="Z13" s="80" t="s">
        <v>188</v>
      </c>
      <c r="AA13" s="80" t="s">
        <v>188</v>
      </c>
      <c r="AB13" s="80" t="s">
        <v>117</v>
      </c>
      <c r="AC13" s="80" t="s">
        <v>186</v>
      </c>
      <c r="AD13" s="80" t="s">
        <v>118</v>
      </c>
      <c r="AE13" s="80">
        <v>10.5</v>
      </c>
      <c r="AF13" s="80">
        <v>7.7</v>
      </c>
      <c r="AG13" s="80">
        <v>15</v>
      </c>
      <c r="AH13" s="87">
        <v>140</v>
      </c>
      <c r="AI13" s="87">
        <v>1400</v>
      </c>
      <c r="AJ13" s="80" t="s">
        <v>115</v>
      </c>
      <c r="AK13" s="80" t="s">
        <v>115</v>
      </c>
      <c r="AL13" s="80" t="s">
        <v>115</v>
      </c>
      <c r="AM13" s="80" t="s">
        <v>115</v>
      </c>
      <c r="AN13" s="80" t="s">
        <v>115</v>
      </c>
      <c r="AO13" s="80" t="s">
        <v>115</v>
      </c>
      <c r="AP13" s="80" t="s">
        <v>115</v>
      </c>
      <c r="AQ13" s="80" t="s">
        <v>115</v>
      </c>
      <c r="AR13" s="80" t="s">
        <v>115</v>
      </c>
    </row>
    <row r="14" spans="2:44" x14ac:dyDescent="0.3">
      <c r="B14" s="80">
        <v>33640</v>
      </c>
      <c r="C14" s="181">
        <v>40161</v>
      </c>
      <c r="D14" s="80">
        <v>182</v>
      </c>
      <c r="E14" s="80">
        <v>127</v>
      </c>
      <c r="F14" s="80">
        <v>146</v>
      </c>
      <c r="G14" s="80">
        <v>0.09</v>
      </c>
      <c r="H14" s="80">
        <v>7.68</v>
      </c>
      <c r="I14" s="80">
        <v>10</v>
      </c>
      <c r="J14" s="80" t="s">
        <v>119</v>
      </c>
      <c r="K14" s="80" t="s">
        <v>116</v>
      </c>
      <c r="L14" s="80" t="s">
        <v>116</v>
      </c>
      <c r="M14" s="80">
        <v>6.85</v>
      </c>
      <c r="N14" s="80">
        <v>0.08</v>
      </c>
      <c r="O14" s="80">
        <v>0.19</v>
      </c>
      <c r="P14" s="80" t="s">
        <v>120</v>
      </c>
      <c r="Q14" s="80">
        <v>7.31</v>
      </c>
      <c r="R14" s="80" t="s">
        <v>187</v>
      </c>
      <c r="S14" s="80" t="s">
        <v>193</v>
      </c>
      <c r="T14" s="80" t="s">
        <v>193</v>
      </c>
      <c r="U14" s="80">
        <v>1.1299999999999999E-2</v>
      </c>
      <c r="V14" s="80" t="s">
        <v>121</v>
      </c>
      <c r="W14" s="80" t="s">
        <v>117</v>
      </c>
      <c r="X14" s="80" t="s">
        <v>117</v>
      </c>
      <c r="Y14" s="80">
        <v>0</v>
      </c>
      <c r="Z14" s="80" t="s">
        <v>188</v>
      </c>
      <c r="AA14" s="80" t="s">
        <v>188</v>
      </c>
      <c r="AB14" s="80" t="s">
        <v>117</v>
      </c>
      <c r="AC14" s="80" t="s">
        <v>186</v>
      </c>
      <c r="AD14" s="80" t="s">
        <v>118</v>
      </c>
      <c r="AE14" s="80">
        <v>9.6999999999999993</v>
      </c>
      <c r="AF14" s="80">
        <v>7.1</v>
      </c>
      <c r="AG14" s="80">
        <v>8</v>
      </c>
      <c r="AH14" s="87">
        <v>800</v>
      </c>
      <c r="AI14" s="87">
        <v>1300</v>
      </c>
      <c r="AJ14" s="80">
        <v>14</v>
      </c>
      <c r="AK14" s="80" t="s">
        <v>115</v>
      </c>
      <c r="AL14" s="80" t="s">
        <v>115</v>
      </c>
      <c r="AM14" s="80" t="s">
        <v>115</v>
      </c>
      <c r="AN14" s="80" t="s">
        <v>115</v>
      </c>
      <c r="AO14" s="80" t="s">
        <v>115</v>
      </c>
      <c r="AP14" s="80" t="s">
        <v>115</v>
      </c>
      <c r="AQ14" s="80" t="s">
        <v>115</v>
      </c>
      <c r="AR14" s="80" t="s">
        <v>115</v>
      </c>
    </row>
    <row r="15" spans="2:44" x14ac:dyDescent="0.3">
      <c r="B15" s="80" t="s">
        <v>174</v>
      </c>
      <c r="C15" s="181">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row>
    <row r="16" spans="2:44" x14ac:dyDescent="0.3">
      <c r="B16" s="80" t="s">
        <v>174</v>
      </c>
      <c r="C16" s="181">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row>
    <row r="17" spans="2:44" x14ac:dyDescent="0.3">
      <c r="B17" s="80"/>
      <c r="C17" s="181">
        <v>40422</v>
      </c>
      <c r="D17" s="80" t="s">
        <v>115</v>
      </c>
      <c r="E17" s="80" t="s">
        <v>115</v>
      </c>
      <c r="F17" s="80" t="s">
        <v>115</v>
      </c>
      <c r="G17" s="80" t="s">
        <v>115</v>
      </c>
      <c r="H17" s="80" t="s">
        <v>115</v>
      </c>
      <c r="I17" s="80" t="s">
        <v>115</v>
      </c>
      <c r="J17" s="80" t="s">
        <v>115</v>
      </c>
      <c r="K17" s="80" t="s">
        <v>116</v>
      </c>
      <c r="L17" s="80" t="s">
        <v>116</v>
      </c>
      <c r="M17" s="80" t="s">
        <v>115</v>
      </c>
      <c r="N17" s="80" t="s">
        <v>117</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140</v>
      </c>
      <c r="AI17" s="87">
        <v>1400</v>
      </c>
      <c r="AJ17" s="80" t="s">
        <v>115</v>
      </c>
      <c r="AK17" s="80" t="s">
        <v>117</v>
      </c>
      <c r="AL17" s="80" t="s">
        <v>115</v>
      </c>
      <c r="AM17" s="80" t="s">
        <v>115</v>
      </c>
      <c r="AN17" s="80" t="s">
        <v>115</v>
      </c>
      <c r="AO17" s="80" t="s">
        <v>115</v>
      </c>
      <c r="AP17" s="80" t="s">
        <v>115</v>
      </c>
      <c r="AQ17" s="80" t="s">
        <v>115</v>
      </c>
      <c r="AR17" s="80" t="s">
        <v>115</v>
      </c>
    </row>
    <row r="18" spans="2:44" x14ac:dyDescent="0.3">
      <c r="B18" s="91"/>
      <c r="C18" s="181">
        <v>40513</v>
      </c>
      <c r="D18" s="80" t="s">
        <v>115</v>
      </c>
      <c r="E18" s="80" t="s">
        <v>115</v>
      </c>
      <c r="F18" s="80" t="s">
        <v>115</v>
      </c>
      <c r="G18" s="80" t="s">
        <v>115</v>
      </c>
      <c r="H18" s="80" t="s">
        <v>115</v>
      </c>
      <c r="I18" s="80" t="s">
        <v>115</v>
      </c>
      <c r="J18" s="80" t="s">
        <v>115</v>
      </c>
      <c r="K18" s="80" t="s">
        <v>116</v>
      </c>
      <c r="L18" s="80" t="s">
        <v>116</v>
      </c>
      <c r="M18" s="80" t="s">
        <v>115</v>
      </c>
      <c r="N18" s="80">
        <v>0.08</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t="s">
        <v>118</v>
      </c>
      <c r="AE18" s="80" t="s">
        <v>115</v>
      </c>
      <c r="AF18" s="80" t="s">
        <v>115</v>
      </c>
      <c r="AG18" s="80" t="s">
        <v>115</v>
      </c>
      <c r="AH18" s="87">
        <v>800</v>
      </c>
      <c r="AI18" s="87">
        <v>1300</v>
      </c>
      <c r="AJ18" s="80" t="s">
        <v>115</v>
      </c>
      <c r="AK18" s="80" t="s">
        <v>117</v>
      </c>
      <c r="AL18" s="80" t="s">
        <v>115</v>
      </c>
      <c r="AM18" s="80" t="s">
        <v>115</v>
      </c>
      <c r="AN18" s="80" t="s">
        <v>115</v>
      </c>
      <c r="AO18" s="80" t="s">
        <v>115</v>
      </c>
      <c r="AP18" s="80" t="s">
        <v>115</v>
      </c>
      <c r="AQ18" s="80" t="s">
        <v>115</v>
      </c>
      <c r="AR18" s="80" t="s">
        <v>115</v>
      </c>
    </row>
    <row r="19" spans="2:44" x14ac:dyDescent="0.3">
      <c r="B19" s="81">
        <v>8213</v>
      </c>
      <c r="C19" s="181" t="s">
        <v>176</v>
      </c>
      <c r="D19" s="80">
        <v>322</v>
      </c>
      <c r="E19" s="80">
        <v>213</v>
      </c>
      <c r="F19" s="80">
        <v>5.4</v>
      </c>
      <c r="G19" s="80" t="s">
        <v>116</v>
      </c>
      <c r="H19" s="80">
        <v>10.48</v>
      </c>
      <c r="I19" s="80">
        <v>68</v>
      </c>
      <c r="J19" s="80" t="s">
        <v>119</v>
      </c>
      <c r="K19" s="80" t="s">
        <v>116</v>
      </c>
      <c r="L19" s="80" t="s">
        <v>116</v>
      </c>
      <c r="M19" s="82">
        <v>0.08</v>
      </c>
      <c r="N19" s="80" t="s">
        <v>117</v>
      </c>
      <c r="O19" s="80" t="s">
        <v>120</v>
      </c>
      <c r="P19" s="80" t="s">
        <v>120</v>
      </c>
      <c r="Q19" s="80">
        <v>0.1</v>
      </c>
      <c r="R19" s="80" t="s">
        <v>187</v>
      </c>
      <c r="S19" s="80" t="s">
        <v>193</v>
      </c>
      <c r="T19" s="80" t="s">
        <v>193</v>
      </c>
      <c r="U19" s="80" t="s">
        <v>121</v>
      </c>
      <c r="V19" s="80" t="s">
        <v>121</v>
      </c>
      <c r="W19" s="80" t="s">
        <v>117</v>
      </c>
      <c r="X19" s="80" t="s">
        <v>117</v>
      </c>
      <c r="Y19" s="80">
        <v>0</v>
      </c>
      <c r="Z19" s="80" t="s">
        <v>188</v>
      </c>
      <c r="AA19" s="80" t="s">
        <v>187</v>
      </c>
      <c r="AB19" s="80" t="s">
        <v>115</v>
      </c>
      <c r="AC19" s="80" t="s">
        <v>186</v>
      </c>
      <c r="AD19" s="80" t="s">
        <v>118</v>
      </c>
      <c r="AE19" s="80">
        <v>10.6</v>
      </c>
      <c r="AF19" s="80">
        <v>7.7</v>
      </c>
      <c r="AG19" s="80">
        <v>15</v>
      </c>
      <c r="AH19" s="87">
        <v>50</v>
      </c>
      <c r="AI19" s="87">
        <v>28000</v>
      </c>
      <c r="AJ19" s="80" t="s">
        <v>115</v>
      </c>
      <c r="AK19" s="80">
        <v>10.6</v>
      </c>
      <c r="AL19" s="80" t="s">
        <v>115</v>
      </c>
      <c r="AM19" s="80" t="s">
        <v>115</v>
      </c>
      <c r="AN19" s="80" t="s">
        <v>115</v>
      </c>
      <c r="AO19" s="80" t="s">
        <v>115</v>
      </c>
      <c r="AP19" s="80" t="s">
        <v>115</v>
      </c>
      <c r="AQ19" s="80" t="s">
        <v>115</v>
      </c>
      <c r="AR19" s="80" t="s">
        <v>115</v>
      </c>
    </row>
    <row r="20" spans="2:44" x14ac:dyDescent="0.3">
      <c r="B20" s="81">
        <v>17503</v>
      </c>
      <c r="C20" s="181" t="s">
        <v>177</v>
      </c>
      <c r="D20" s="80">
        <v>361</v>
      </c>
      <c r="E20" s="80">
        <v>245</v>
      </c>
      <c r="F20" s="80">
        <v>19.399999999999999</v>
      </c>
      <c r="G20" s="80" t="s">
        <v>116</v>
      </c>
      <c r="H20" s="80">
        <v>13.97</v>
      </c>
      <c r="I20" s="80">
        <v>74</v>
      </c>
      <c r="J20" s="80" t="s">
        <v>119</v>
      </c>
      <c r="K20" s="80" t="s">
        <v>116</v>
      </c>
      <c r="L20" s="80" t="s">
        <v>116</v>
      </c>
      <c r="M20" s="82">
        <v>0.42</v>
      </c>
      <c r="N20" s="80" t="s">
        <v>117</v>
      </c>
      <c r="O20" s="80">
        <v>0.03</v>
      </c>
      <c r="P20" s="80" t="s">
        <v>120</v>
      </c>
      <c r="Q20" s="80">
        <v>0.7</v>
      </c>
      <c r="R20" s="80" t="s">
        <v>117</v>
      </c>
      <c r="S20" s="80" t="s">
        <v>193</v>
      </c>
      <c r="T20" s="80" t="s">
        <v>193</v>
      </c>
      <c r="U20" s="80">
        <v>1.18E-2</v>
      </c>
      <c r="V20" s="80">
        <v>1.11E-2</v>
      </c>
      <c r="W20" s="80" t="s">
        <v>117</v>
      </c>
      <c r="X20" s="80" t="s">
        <v>117</v>
      </c>
      <c r="Y20" s="80">
        <v>1</v>
      </c>
      <c r="Z20" s="80" t="s">
        <v>187</v>
      </c>
      <c r="AA20" s="80" t="s">
        <v>187</v>
      </c>
      <c r="AB20" s="80" t="s">
        <v>115</v>
      </c>
      <c r="AC20" s="80" t="s">
        <v>186</v>
      </c>
      <c r="AD20" s="80" t="s">
        <v>118</v>
      </c>
      <c r="AE20" s="80">
        <v>11.5</v>
      </c>
      <c r="AF20" s="80">
        <v>7.8</v>
      </c>
      <c r="AG20" s="80">
        <v>7.5</v>
      </c>
      <c r="AH20" s="87">
        <v>130</v>
      </c>
      <c r="AI20" s="87">
        <v>300</v>
      </c>
      <c r="AJ20" s="80" t="s">
        <v>115</v>
      </c>
      <c r="AK20" s="80" t="s">
        <v>188</v>
      </c>
      <c r="AL20" s="80" t="s">
        <v>115</v>
      </c>
      <c r="AM20" s="80" t="s">
        <v>115</v>
      </c>
      <c r="AN20" s="80" t="s">
        <v>115</v>
      </c>
      <c r="AO20" s="80" t="s">
        <v>115</v>
      </c>
      <c r="AP20" s="80" t="s">
        <v>115</v>
      </c>
      <c r="AQ20" s="80" t="s">
        <v>115</v>
      </c>
      <c r="AR20" s="80" t="s">
        <v>115</v>
      </c>
    </row>
    <row r="21" spans="2:44" x14ac:dyDescent="0.3">
      <c r="B21" s="80">
        <v>29597</v>
      </c>
      <c r="C21" s="181" t="s">
        <v>178</v>
      </c>
      <c r="D21" s="80">
        <v>259</v>
      </c>
      <c r="E21" s="80">
        <v>169</v>
      </c>
      <c r="F21" s="80">
        <v>66</v>
      </c>
      <c r="G21" s="80" t="s">
        <v>116</v>
      </c>
      <c r="H21" s="80">
        <v>12.57</v>
      </c>
      <c r="I21" s="80">
        <v>44</v>
      </c>
      <c r="J21" s="80" t="s">
        <v>119</v>
      </c>
      <c r="K21" s="80" t="s">
        <v>116</v>
      </c>
      <c r="L21" s="80" t="s">
        <v>116</v>
      </c>
      <c r="M21" s="80">
        <v>1.62</v>
      </c>
      <c r="N21" s="80">
        <v>0.25</v>
      </c>
      <c r="O21" s="80">
        <v>0.08</v>
      </c>
      <c r="P21" s="80" t="s">
        <v>120</v>
      </c>
      <c r="Q21" s="80">
        <v>3.75</v>
      </c>
      <c r="R21" s="80" t="s">
        <v>187</v>
      </c>
      <c r="S21" s="80" t="s">
        <v>193</v>
      </c>
      <c r="T21" s="80" t="s">
        <v>193</v>
      </c>
      <c r="U21" s="80">
        <v>1.26E-2</v>
      </c>
      <c r="V21" s="80" t="s">
        <v>121</v>
      </c>
      <c r="W21" s="80" t="s">
        <v>117</v>
      </c>
      <c r="X21" s="80">
        <v>0.01</v>
      </c>
      <c r="Y21" s="80">
        <v>0</v>
      </c>
      <c r="Z21" s="80">
        <v>0.14000000000000001</v>
      </c>
      <c r="AA21" s="80">
        <v>0.1</v>
      </c>
      <c r="AB21" s="80" t="s">
        <v>188</v>
      </c>
      <c r="AC21" s="80" t="s">
        <v>186</v>
      </c>
      <c r="AD21" s="80" t="s">
        <v>118</v>
      </c>
      <c r="AE21" s="80">
        <v>9.9</v>
      </c>
      <c r="AF21" s="80">
        <v>6.7</v>
      </c>
      <c r="AG21" s="80">
        <v>9</v>
      </c>
      <c r="AH21" s="87">
        <v>500</v>
      </c>
      <c r="AI21" s="87">
        <v>30000</v>
      </c>
      <c r="AJ21" s="80" t="s">
        <v>115</v>
      </c>
      <c r="AK21" s="80" t="s">
        <v>115</v>
      </c>
      <c r="AL21" s="80" t="s">
        <v>115</v>
      </c>
      <c r="AM21" s="80" t="s">
        <v>115</v>
      </c>
      <c r="AN21" s="80" t="s">
        <v>115</v>
      </c>
      <c r="AO21" s="80" t="s">
        <v>115</v>
      </c>
      <c r="AP21" s="80" t="s">
        <v>115</v>
      </c>
      <c r="AQ21" s="80" t="s">
        <v>115</v>
      </c>
      <c r="AR21" s="80" t="s">
        <v>115</v>
      </c>
    </row>
    <row r="22" spans="2:44" x14ac:dyDescent="0.3">
      <c r="B22" s="80">
        <v>36730</v>
      </c>
      <c r="C22" s="181">
        <v>40882</v>
      </c>
      <c r="D22" s="80">
        <v>230</v>
      </c>
      <c r="E22" s="80">
        <v>167</v>
      </c>
      <c r="F22" s="80">
        <v>30.5</v>
      </c>
      <c r="G22" s="80" t="s">
        <v>116</v>
      </c>
      <c r="H22" s="80">
        <v>9.1300000000000008</v>
      </c>
      <c r="I22" s="80">
        <v>36</v>
      </c>
      <c r="J22" s="80">
        <v>10</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t="s">
        <v>186</v>
      </c>
      <c r="AD22" s="80" t="s">
        <v>118</v>
      </c>
      <c r="AE22" s="80">
        <v>8.6999999999999993</v>
      </c>
      <c r="AF22" s="80">
        <v>8</v>
      </c>
      <c r="AG22" s="80">
        <v>7</v>
      </c>
      <c r="AH22" s="87">
        <v>130</v>
      </c>
      <c r="AI22" s="87">
        <v>130</v>
      </c>
      <c r="AJ22" s="80" t="s">
        <v>115</v>
      </c>
      <c r="AK22" s="80" t="s">
        <v>115</v>
      </c>
      <c r="AL22" s="80" t="s">
        <v>115</v>
      </c>
      <c r="AM22" s="80" t="s">
        <v>188</v>
      </c>
      <c r="AN22" s="80" t="s">
        <v>115</v>
      </c>
      <c r="AO22" s="80" t="s">
        <v>115</v>
      </c>
      <c r="AP22" s="80" t="s">
        <v>115</v>
      </c>
      <c r="AQ22" s="80" t="s">
        <v>115</v>
      </c>
      <c r="AR22" s="80" t="s">
        <v>115</v>
      </c>
    </row>
    <row r="23" spans="2:44" x14ac:dyDescent="0.3">
      <c r="B23" s="202">
        <v>9629</v>
      </c>
      <c r="C23" s="181">
        <v>40998</v>
      </c>
      <c r="D23" s="202">
        <v>333</v>
      </c>
      <c r="E23" s="202">
        <v>245</v>
      </c>
      <c r="F23" s="202">
        <v>6.1</v>
      </c>
      <c r="G23" s="202">
        <v>0.8</v>
      </c>
      <c r="H23" s="202">
        <v>10.48</v>
      </c>
      <c r="I23" s="202">
        <v>53</v>
      </c>
      <c r="J23" s="202" t="s">
        <v>214</v>
      </c>
      <c r="K23" s="202" t="s">
        <v>116</v>
      </c>
      <c r="L23" s="202" t="s">
        <v>115</v>
      </c>
      <c r="M23" s="202">
        <v>0.2</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2">
        <v>10.6</v>
      </c>
      <c r="AF23" s="202">
        <v>8.1</v>
      </c>
      <c r="AG23" s="202">
        <v>20.5</v>
      </c>
      <c r="AH23" s="202">
        <v>80</v>
      </c>
      <c r="AI23" s="202">
        <v>2800</v>
      </c>
      <c r="AJ23" s="202" t="s">
        <v>115</v>
      </c>
      <c r="AK23" s="202" t="s">
        <v>115</v>
      </c>
      <c r="AL23" t="s">
        <v>115</v>
      </c>
      <c r="AM23" s="203" t="s">
        <v>115</v>
      </c>
      <c r="AN23" s="203" t="s">
        <v>115</v>
      </c>
      <c r="AO23" s="206" t="s">
        <v>115</v>
      </c>
      <c r="AP23" s="205" t="s">
        <v>115</v>
      </c>
      <c r="AQ23" s="205" t="s">
        <v>115</v>
      </c>
      <c r="AR23" s="205" t="s">
        <v>115</v>
      </c>
    </row>
    <row r="24" spans="2:44" x14ac:dyDescent="0.3">
      <c r="B24" s="80">
        <v>17987</v>
      </c>
      <c r="C24" s="181">
        <v>41073</v>
      </c>
      <c r="D24" s="80">
        <v>206</v>
      </c>
      <c r="E24" s="80">
        <v>202</v>
      </c>
      <c r="F24" s="80">
        <v>4677</v>
      </c>
      <c r="G24" s="80" t="s">
        <v>115</v>
      </c>
      <c r="H24" s="80" t="s">
        <v>115</v>
      </c>
      <c r="I24" s="80" t="s">
        <v>115</v>
      </c>
      <c r="J24" s="80" t="s">
        <v>115</v>
      </c>
      <c r="K24" s="80" t="s">
        <v>115</v>
      </c>
      <c r="L24" s="80" t="s">
        <v>115</v>
      </c>
      <c r="M24" s="80" t="s">
        <v>115</v>
      </c>
      <c r="N24" s="80" t="s">
        <v>115</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118</v>
      </c>
      <c r="AE24" s="80">
        <v>24.8</v>
      </c>
      <c r="AF24" s="80">
        <v>7.51</v>
      </c>
      <c r="AG24" s="80">
        <v>11.8</v>
      </c>
      <c r="AH24" s="87">
        <v>13000</v>
      </c>
      <c r="AI24" s="87">
        <v>50000</v>
      </c>
      <c r="AJ24" s="80" t="s">
        <v>115</v>
      </c>
      <c r="AK24" s="80" t="s">
        <v>115</v>
      </c>
      <c r="AL24" s="80" t="s">
        <v>115</v>
      </c>
      <c r="AM24" s="80">
        <v>4.3</v>
      </c>
      <c r="AN24" s="80">
        <v>6.68</v>
      </c>
      <c r="AO24" s="80" t="s">
        <v>115</v>
      </c>
      <c r="AP24" s="80" t="s">
        <v>115</v>
      </c>
      <c r="AQ24" s="80" t="s">
        <v>115</v>
      </c>
      <c r="AR24" s="80" t="s">
        <v>115</v>
      </c>
    </row>
    <row r="25" spans="2:44" x14ac:dyDescent="0.3">
      <c r="B25" s="80">
        <v>29833</v>
      </c>
      <c r="C25" s="181">
        <v>41185</v>
      </c>
      <c r="D25" s="80">
        <v>321</v>
      </c>
      <c r="E25" s="80">
        <v>219</v>
      </c>
      <c r="F25" s="80">
        <v>11.4</v>
      </c>
      <c r="G25" s="80" t="s">
        <v>115</v>
      </c>
      <c r="H25" s="80">
        <v>14.59</v>
      </c>
      <c r="I25" s="80" t="s">
        <v>115</v>
      </c>
      <c r="J25" s="80" t="s">
        <v>119</v>
      </c>
      <c r="K25" s="80" t="s">
        <v>115</v>
      </c>
      <c r="L25" s="80" t="s">
        <v>115</v>
      </c>
      <c r="M25" s="80" t="s">
        <v>115</v>
      </c>
      <c r="N25" s="80" t="s">
        <v>115</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t="s">
        <v>118</v>
      </c>
      <c r="AE25" s="80">
        <v>9.4</v>
      </c>
      <c r="AF25" s="80">
        <v>7.91</v>
      </c>
      <c r="AG25" s="80">
        <v>13.9</v>
      </c>
      <c r="AH25" s="87">
        <v>2400</v>
      </c>
      <c r="AI25" s="87">
        <v>3000</v>
      </c>
      <c r="AJ25" s="80" t="s">
        <v>115</v>
      </c>
      <c r="AK25" s="80" t="s">
        <v>115</v>
      </c>
      <c r="AL25" s="80" t="s">
        <v>115</v>
      </c>
      <c r="AM25" s="80">
        <v>0.5</v>
      </c>
      <c r="AN25" s="80">
        <v>0.96</v>
      </c>
      <c r="AO25" s="80">
        <v>2.33</v>
      </c>
      <c r="AP25" s="80" t="s">
        <v>115</v>
      </c>
      <c r="AQ25" s="80" t="s">
        <v>115</v>
      </c>
      <c r="AR25" s="80" t="s">
        <v>115</v>
      </c>
    </row>
    <row r="26" spans="2:44" x14ac:dyDescent="0.3">
      <c r="B26" s="80">
        <v>38419</v>
      </c>
      <c r="C26" s="181">
        <v>41257</v>
      </c>
      <c r="D26" s="80">
        <v>195</v>
      </c>
      <c r="E26" s="80">
        <v>173</v>
      </c>
      <c r="F26" s="80">
        <v>267</v>
      </c>
      <c r="G26" s="80" t="s">
        <v>115</v>
      </c>
      <c r="H26" s="80">
        <v>6.98</v>
      </c>
      <c r="I26" s="80" t="s">
        <v>115</v>
      </c>
      <c r="J26" s="80" t="s">
        <v>119</v>
      </c>
      <c r="K26" s="80" t="s">
        <v>115</v>
      </c>
      <c r="L26" s="80" t="s">
        <v>115</v>
      </c>
      <c r="M26" s="80" t="s">
        <v>115</v>
      </c>
      <c r="N26" s="80" t="s">
        <v>115</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v>3.2</v>
      </c>
      <c r="AE26" s="80">
        <v>9.6999999999999993</v>
      </c>
      <c r="AF26" s="80">
        <v>7.78</v>
      </c>
      <c r="AG26" s="80">
        <v>17.399999999999999</v>
      </c>
      <c r="AH26" s="87">
        <v>500</v>
      </c>
      <c r="AI26" s="87">
        <v>13000</v>
      </c>
      <c r="AJ26" s="80" t="s">
        <v>115</v>
      </c>
      <c r="AK26" s="80" t="s">
        <v>115</v>
      </c>
      <c r="AL26" s="80" t="s">
        <v>115</v>
      </c>
      <c r="AM26" s="80">
        <v>1.4</v>
      </c>
      <c r="AN26" s="80">
        <v>1.04</v>
      </c>
      <c r="AO26" s="80">
        <v>0.77</v>
      </c>
      <c r="AP26" s="80" t="s">
        <v>212</v>
      </c>
      <c r="AQ26" s="80" t="s">
        <v>115</v>
      </c>
      <c r="AR26" s="80" t="s">
        <v>115</v>
      </c>
    </row>
    <row r="27" spans="2:44" x14ac:dyDescent="0.3">
      <c r="B27" s="80">
        <v>9242</v>
      </c>
      <c r="C27" s="181">
        <v>41355</v>
      </c>
      <c r="D27" s="80">
        <v>357</v>
      </c>
      <c r="E27" s="80">
        <v>266</v>
      </c>
      <c r="F27" s="80">
        <v>80</v>
      </c>
      <c r="G27" s="80">
        <v>0.19</v>
      </c>
      <c r="H27" s="80">
        <v>12.44</v>
      </c>
      <c r="I27" s="80">
        <v>58</v>
      </c>
      <c r="J27" s="80">
        <v>13.2</v>
      </c>
      <c r="K27" s="80">
        <v>0.05</v>
      </c>
      <c r="L27" s="80" t="s">
        <v>115</v>
      </c>
      <c r="M27" s="80">
        <v>3.28</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4.5</v>
      </c>
      <c r="AE27" s="80">
        <v>7.29</v>
      </c>
      <c r="AF27" s="80">
        <v>7.87</v>
      </c>
      <c r="AG27" s="80">
        <v>16.2</v>
      </c>
      <c r="AH27" s="80" t="s">
        <v>189</v>
      </c>
      <c r="AI27" s="87">
        <v>30000</v>
      </c>
      <c r="AJ27" s="80" t="s">
        <v>115</v>
      </c>
      <c r="AK27" s="80" t="s">
        <v>115</v>
      </c>
      <c r="AL27" s="80" t="s">
        <v>115</v>
      </c>
      <c r="AM27" s="80">
        <v>0.9</v>
      </c>
      <c r="AN27" s="80" t="s">
        <v>115</v>
      </c>
      <c r="AO27" s="80">
        <v>2.79</v>
      </c>
      <c r="AP27" s="80" t="s">
        <v>115</v>
      </c>
      <c r="AQ27" s="80" t="s">
        <v>115</v>
      </c>
      <c r="AR27" s="80" t="s">
        <v>115</v>
      </c>
    </row>
    <row r="28" spans="2:44" x14ac:dyDescent="0.3">
      <c r="B28" s="80">
        <v>21836</v>
      </c>
      <c r="C28" s="181">
        <v>41453</v>
      </c>
      <c r="D28" s="80">
        <v>293</v>
      </c>
      <c r="E28" s="80">
        <v>204</v>
      </c>
      <c r="F28" s="80">
        <v>274</v>
      </c>
      <c r="G28" s="80" t="s">
        <v>115</v>
      </c>
      <c r="H28" s="80">
        <v>12.57</v>
      </c>
      <c r="I28" s="80" t="s">
        <v>115</v>
      </c>
      <c r="J28" s="80">
        <v>8.3000000000000007</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186</v>
      </c>
      <c r="AD28" s="80">
        <v>3.5</v>
      </c>
      <c r="AE28" s="80">
        <v>12.12</v>
      </c>
      <c r="AF28" s="80">
        <v>7.72</v>
      </c>
      <c r="AG28" s="80">
        <v>10.5</v>
      </c>
      <c r="AH28" s="80">
        <v>9000</v>
      </c>
      <c r="AI28" s="80">
        <v>16000</v>
      </c>
      <c r="AJ28" s="80" t="s">
        <v>115</v>
      </c>
      <c r="AK28" s="80" t="s">
        <v>115</v>
      </c>
      <c r="AL28" s="80" t="s">
        <v>115</v>
      </c>
      <c r="AM28" s="80">
        <v>0.4</v>
      </c>
      <c r="AN28" s="80">
        <v>3.12</v>
      </c>
      <c r="AO28" s="80">
        <v>0.54</v>
      </c>
      <c r="AP28" s="80">
        <v>3</v>
      </c>
      <c r="AQ28" s="80" t="s">
        <v>115</v>
      </c>
      <c r="AR28" s="80" t="s">
        <v>115</v>
      </c>
    </row>
    <row r="29" spans="2:44" x14ac:dyDescent="0.3">
      <c r="B29" s="80">
        <v>36510</v>
      </c>
      <c r="C29" s="181">
        <v>41544</v>
      </c>
      <c r="D29" s="80">
        <v>327</v>
      </c>
      <c r="E29" s="80">
        <v>231</v>
      </c>
      <c r="F29" s="80">
        <v>7.7</v>
      </c>
      <c r="G29" s="80" t="s">
        <v>115</v>
      </c>
      <c r="H29" s="80">
        <v>13.2</v>
      </c>
      <c r="I29" s="80" t="s">
        <v>115</v>
      </c>
      <c r="J29" s="80" t="s">
        <v>119</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186</v>
      </c>
      <c r="AD29" s="80">
        <v>3</v>
      </c>
      <c r="AE29" s="80">
        <v>9.1999999999999993</v>
      </c>
      <c r="AF29" s="80">
        <v>7.49</v>
      </c>
      <c r="AG29" s="80">
        <v>12.3</v>
      </c>
      <c r="AH29" s="80">
        <v>17</v>
      </c>
      <c r="AI29" s="80">
        <v>300</v>
      </c>
      <c r="AJ29" s="80" t="s">
        <v>115</v>
      </c>
      <c r="AK29" s="80" t="s">
        <v>115</v>
      </c>
      <c r="AL29" s="80" t="s">
        <v>115</v>
      </c>
      <c r="AM29" s="80">
        <v>0.2</v>
      </c>
      <c r="AN29" s="80">
        <v>1.35</v>
      </c>
      <c r="AO29" s="80">
        <v>2.42</v>
      </c>
      <c r="AP29" s="80">
        <v>0.8</v>
      </c>
      <c r="AQ29" s="80" t="s">
        <v>115</v>
      </c>
      <c r="AR29" s="80" t="s">
        <v>115</v>
      </c>
    </row>
    <row r="30" spans="2:44" x14ac:dyDescent="0.3">
      <c r="B30" s="80">
        <v>47428</v>
      </c>
      <c r="C30" s="181">
        <v>41614</v>
      </c>
      <c r="D30" s="80">
        <v>252</v>
      </c>
      <c r="E30" s="80">
        <v>279</v>
      </c>
      <c r="F30" s="80">
        <v>39.299999999999997</v>
      </c>
      <c r="G30" s="80" t="s">
        <v>115</v>
      </c>
      <c r="H30" s="80">
        <v>6.63</v>
      </c>
      <c r="I30" s="80" t="s">
        <v>115</v>
      </c>
      <c r="J30" s="80" t="s">
        <v>119</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186</v>
      </c>
      <c r="AD30" s="80">
        <v>5.9</v>
      </c>
      <c r="AE30" s="80">
        <v>8.8000000000000007</v>
      </c>
      <c r="AF30" s="80">
        <v>7.93</v>
      </c>
      <c r="AG30" s="80">
        <v>16</v>
      </c>
      <c r="AH30" s="87">
        <v>130</v>
      </c>
      <c r="AI30" s="87">
        <v>130</v>
      </c>
      <c r="AJ30" s="80" t="s">
        <v>115</v>
      </c>
      <c r="AK30" s="80" t="s">
        <v>115</v>
      </c>
      <c r="AL30" s="80" t="s">
        <v>115</v>
      </c>
      <c r="AM30" s="80" t="s">
        <v>188</v>
      </c>
      <c r="AN30" s="80">
        <v>0.73</v>
      </c>
      <c r="AO30" s="80">
        <v>1.64</v>
      </c>
      <c r="AP30" s="80" t="s">
        <v>212</v>
      </c>
      <c r="AQ30" s="80" t="s">
        <v>115</v>
      </c>
      <c r="AR30" s="80" t="s">
        <v>115</v>
      </c>
    </row>
    <row r="31" spans="2:44" x14ac:dyDescent="0.3">
      <c r="B31" s="80">
        <v>12758</v>
      </c>
      <c r="C31" s="181">
        <v>41726</v>
      </c>
      <c r="D31" s="80">
        <v>371</v>
      </c>
      <c r="E31" s="80">
        <v>279</v>
      </c>
      <c r="F31" s="80">
        <v>21.5</v>
      </c>
      <c r="G31" s="80" t="s">
        <v>116</v>
      </c>
      <c r="H31" s="80">
        <v>13.47</v>
      </c>
      <c r="I31" s="80">
        <v>50</v>
      </c>
      <c r="J31" s="80" t="s">
        <v>119</v>
      </c>
      <c r="K31" s="80" t="s">
        <v>190</v>
      </c>
      <c r="L31" s="80" t="s">
        <v>190</v>
      </c>
      <c r="M31" s="80">
        <v>0.93</v>
      </c>
      <c r="N31" s="80">
        <v>0.56000000000000005</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186</v>
      </c>
      <c r="AD31" s="80">
        <v>7.9</v>
      </c>
      <c r="AE31" s="80">
        <v>9.4</v>
      </c>
      <c r="AF31" s="80">
        <v>7.27</v>
      </c>
      <c r="AG31" s="80">
        <v>15.6</v>
      </c>
      <c r="AH31" s="80">
        <v>14</v>
      </c>
      <c r="AI31" s="80">
        <v>14</v>
      </c>
      <c r="AJ31" s="80" t="s">
        <v>115</v>
      </c>
      <c r="AK31" s="80" t="s">
        <v>115</v>
      </c>
      <c r="AL31" s="80" t="s">
        <v>115</v>
      </c>
      <c r="AM31" s="80" t="s">
        <v>188</v>
      </c>
      <c r="AN31" s="80">
        <v>0.56999999999999995</v>
      </c>
      <c r="AO31" s="80">
        <v>2.5099999999999998</v>
      </c>
      <c r="AP31" s="80" t="s">
        <v>365</v>
      </c>
      <c r="AQ31" s="80" t="s">
        <v>115</v>
      </c>
      <c r="AR31" s="80" t="s">
        <v>115</v>
      </c>
    </row>
    <row r="32" spans="2:44" x14ac:dyDescent="0.3">
      <c r="B32" s="80">
        <v>25428</v>
      </c>
      <c r="C32" s="181">
        <v>41810</v>
      </c>
      <c r="D32" s="80">
        <v>250</v>
      </c>
      <c r="E32" s="80">
        <v>146</v>
      </c>
      <c r="F32" s="80">
        <v>31.9</v>
      </c>
      <c r="G32" s="80" t="s">
        <v>115</v>
      </c>
      <c r="H32" s="80">
        <v>8.94</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v>4.7</v>
      </c>
      <c r="AE32" s="80">
        <v>10.5</v>
      </c>
      <c r="AF32" s="80">
        <v>7.48</v>
      </c>
      <c r="AG32" s="80">
        <v>9.6</v>
      </c>
      <c r="AH32" s="80">
        <v>80</v>
      </c>
      <c r="AI32" s="80">
        <v>80</v>
      </c>
      <c r="AJ32" s="80" t="s">
        <v>115</v>
      </c>
      <c r="AK32" s="80" t="s">
        <v>115</v>
      </c>
      <c r="AL32" s="80" t="s">
        <v>115</v>
      </c>
      <c r="AM32" s="80">
        <v>0.4</v>
      </c>
      <c r="AN32" s="80" t="s">
        <v>115</v>
      </c>
      <c r="AO32" s="80">
        <v>1.97</v>
      </c>
      <c r="AP32" s="80" t="s">
        <v>115</v>
      </c>
      <c r="AQ32" s="80" t="s">
        <v>115</v>
      </c>
      <c r="AR32" s="80" t="s">
        <v>115</v>
      </c>
    </row>
    <row r="33" spans="2:44" x14ac:dyDescent="0.3">
      <c r="B33" s="80">
        <v>40458</v>
      </c>
      <c r="C33" s="181">
        <v>41913</v>
      </c>
      <c r="D33" s="80">
        <v>259</v>
      </c>
      <c r="E33" s="80">
        <v>158</v>
      </c>
      <c r="F33" s="80">
        <v>15.4</v>
      </c>
      <c r="G33" s="80" t="s">
        <v>115</v>
      </c>
      <c r="H33" s="80">
        <v>12.51</v>
      </c>
      <c r="I33" s="80" t="s">
        <v>115</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186</v>
      </c>
      <c r="AD33" s="80">
        <v>3.5</v>
      </c>
      <c r="AE33" s="80">
        <v>8.8000000000000007</v>
      </c>
      <c r="AF33" s="80">
        <v>7.68</v>
      </c>
      <c r="AG33" s="80">
        <v>14.3</v>
      </c>
      <c r="AH33" s="80">
        <v>130</v>
      </c>
      <c r="AI33" s="80">
        <v>3000</v>
      </c>
      <c r="AJ33" s="80" t="s">
        <v>115</v>
      </c>
      <c r="AK33" s="80" t="s">
        <v>115</v>
      </c>
      <c r="AL33" s="80" t="s">
        <v>115</v>
      </c>
      <c r="AM33" s="80" t="s">
        <v>188</v>
      </c>
      <c r="AN33" s="80">
        <v>0.77</v>
      </c>
      <c r="AO33" s="80">
        <v>1.21</v>
      </c>
      <c r="AP33" s="80">
        <v>0.5</v>
      </c>
      <c r="AQ33" s="80" t="s">
        <v>115</v>
      </c>
      <c r="AR33" s="80" t="s">
        <v>115</v>
      </c>
    </row>
    <row r="34" spans="2:44" x14ac:dyDescent="0.3">
      <c r="B34" s="202" t="s">
        <v>53</v>
      </c>
      <c r="C34" s="265">
        <v>41990</v>
      </c>
      <c r="D34" s="202" t="s">
        <v>115</v>
      </c>
      <c r="E34" s="202" t="s">
        <v>115</v>
      </c>
      <c r="F34" s="202" t="s">
        <v>115</v>
      </c>
      <c r="G34" s="202" t="s">
        <v>115</v>
      </c>
      <c r="H34" s="202" t="s">
        <v>115</v>
      </c>
      <c r="I34" s="202" t="s">
        <v>115</v>
      </c>
      <c r="J34" s="202" t="s">
        <v>115</v>
      </c>
      <c r="K34" s="202" t="s">
        <v>115</v>
      </c>
      <c r="L34" s="202" t="s">
        <v>115</v>
      </c>
      <c r="M34" s="202" t="s">
        <v>115</v>
      </c>
      <c r="N34" s="202" t="s">
        <v>115</v>
      </c>
      <c r="O34" s="202" t="s">
        <v>115</v>
      </c>
      <c r="P34" s="202" t="s">
        <v>115</v>
      </c>
      <c r="Q34" s="202" t="s">
        <v>115</v>
      </c>
      <c r="R34" s="202" t="s">
        <v>115</v>
      </c>
      <c r="S34" s="202" t="s">
        <v>115</v>
      </c>
      <c r="T34" s="202" t="s">
        <v>115</v>
      </c>
      <c r="U34" s="202" t="s">
        <v>115</v>
      </c>
      <c r="V34" s="202" t="s">
        <v>115</v>
      </c>
      <c r="W34" s="202" t="s">
        <v>115</v>
      </c>
      <c r="X34" s="202" t="s">
        <v>115</v>
      </c>
      <c r="Y34" s="202" t="s">
        <v>115</v>
      </c>
      <c r="Z34" s="202" t="s">
        <v>115</v>
      </c>
      <c r="AA34" s="202" t="s">
        <v>115</v>
      </c>
      <c r="AB34" s="202" t="s">
        <v>115</v>
      </c>
      <c r="AC34" s="202" t="s">
        <v>115</v>
      </c>
      <c r="AD34" s="202" t="s">
        <v>115</v>
      </c>
      <c r="AE34" s="202" t="s">
        <v>115</v>
      </c>
      <c r="AF34" s="202" t="s">
        <v>115</v>
      </c>
      <c r="AG34" s="202" t="s">
        <v>115</v>
      </c>
      <c r="AH34" s="202" t="s">
        <v>115</v>
      </c>
      <c r="AI34" s="202" t="s">
        <v>115</v>
      </c>
      <c r="AJ34" s="202" t="s">
        <v>115</v>
      </c>
      <c r="AK34" s="202" t="s">
        <v>115</v>
      </c>
      <c r="AL34" s="202" t="s">
        <v>115</v>
      </c>
      <c r="AM34" s="202" t="s">
        <v>115</v>
      </c>
      <c r="AN34" s="202" t="s">
        <v>115</v>
      </c>
      <c r="AO34" s="202" t="s">
        <v>115</v>
      </c>
      <c r="AP34" s="202" t="s">
        <v>115</v>
      </c>
      <c r="AQ34" s="80" t="s">
        <v>115</v>
      </c>
      <c r="AR34" s="80" t="s">
        <v>115</v>
      </c>
    </row>
  </sheetData>
  <sheetProtection algorithmName="SHA-512" hashValue="auUk/EEjZgQNtMWg2clZ3qHAtGtzBKE1UHrfSPogzLF3jxHJoIbS6QOMTsNaL6rQLs+JxrQcsDLBj6+BtQkw7A==" saltValue="jqD3h/7gZT5uM3lTt31ERA==" spinCount="100000" sheet="1" objects="1" scenarios="1"/>
  <mergeCells count="2">
    <mergeCell ref="B1:B2"/>
    <mergeCell ref="C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3"/>
  <dimension ref="B1:AR34"/>
  <sheetViews>
    <sheetView zoomScale="85" zoomScaleNormal="85" workbookViewId="0">
      <pane xSplit="3" topLeftCell="T1" activePane="topRight" state="frozen"/>
      <selection pane="topRight" activeCell="AL22" sqref="AL22"/>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182">
        <v>8822</v>
      </c>
      <c r="C3" s="181">
        <v>39155</v>
      </c>
      <c r="D3" s="80">
        <v>313</v>
      </c>
      <c r="E3" s="80">
        <v>191</v>
      </c>
      <c r="F3" s="80">
        <v>7.4</v>
      </c>
      <c r="G3" s="80">
        <v>0.04</v>
      </c>
      <c r="H3" s="80">
        <v>8.7100000000000009</v>
      </c>
      <c r="I3" s="80">
        <v>86</v>
      </c>
      <c r="J3" s="80" t="s">
        <v>119</v>
      </c>
      <c r="K3" s="80" t="s">
        <v>116</v>
      </c>
      <c r="L3" s="80" t="s">
        <v>116</v>
      </c>
      <c r="M3" s="80">
        <v>0.49</v>
      </c>
      <c r="N3" s="80" t="s">
        <v>117</v>
      </c>
      <c r="O3" s="80">
        <v>0.06</v>
      </c>
      <c r="P3" s="80" t="s">
        <v>120</v>
      </c>
      <c r="Q3" s="80">
        <v>0.3</v>
      </c>
      <c r="R3" s="80">
        <v>0.24</v>
      </c>
      <c r="S3" s="80" t="s">
        <v>193</v>
      </c>
      <c r="T3" s="80" t="s">
        <v>193</v>
      </c>
      <c r="U3" s="80" t="s">
        <v>121</v>
      </c>
      <c r="V3" s="80" t="s">
        <v>121</v>
      </c>
      <c r="W3" s="80" t="s">
        <v>190</v>
      </c>
      <c r="X3" s="80" t="s">
        <v>193</v>
      </c>
      <c r="Y3" s="80">
        <v>22.5</v>
      </c>
      <c r="Z3" s="80" t="s">
        <v>188</v>
      </c>
      <c r="AA3" s="80" t="s">
        <v>188</v>
      </c>
      <c r="AB3" s="80" t="s">
        <v>115</v>
      </c>
      <c r="AC3" s="80">
        <v>7.0000000000000007E-2</v>
      </c>
      <c r="AD3" s="80">
        <v>2.5</v>
      </c>
      <c r="AE3" s="80">
        <v>6.5</v>
      </c>
      <c r="AF3" s="80">
        <v>7.5</v>
      </c>
      <c r="AG3" s="80">
        <v>19.100000000000001</v>
      </c>
      <c r="AH3" s="80">
        <v>16000</v>
      </c>
      <c r="AI3" s="80">
        <v>16000</v>
      </c>
      <c r="AJ3" s="80" t="s">
        <v>115</v>
      </c>
      <c r="AK3" s="80" t="s">
        <v>117</v>
      </c>
      <c r="AL3" s="80" t="s">
        <v>115</v>
      </c>
      <c r="AM3" s="80" t="s">
        <v>115</v>
      </c>
      <c r="AN3" s="80" t="s">
        <v>115</v>
      </c>
      <c r="AO3" s="80" t="s">
        <v>115</v>
      </c>
      <c r="AP3" s="80" t="s">
        <v>115</v>
      </c>
      <c r="AQ3" s="80" t="s">
        <v>115</v>
      </c>
      <c r="AR3" s="80" t="s">
        <v>115</v>
      </c>
    </row>
    <row r="4" spans="2:44" x14ac:dyDescent="0.3">
      <c r="B4" s="182">
        <v>18636</v>
      </c>
      <c r="C4" s="181">
        <v>39244</v>
      </c>
      <c r="D4" s="80">
        <v>356</v>
      </c>
      <c r="E4" s="80">
        <v>239</v>
      </c>
      <c r="F4" s="80">
        <v>6.1</v>
      </c>
      <c r="G4" s="80">
        <v>0.08</v>
      </c>
      <c r="H4" s="80">
        <v>13.32</v>
      </c>
      <c r="I4" s="80">
        <v>43.2</v>
      </c>
      <c r="J4" s="80" t="s">
        <v>119</v>
      </c>
      <c r="K4" s="80" t="s">
        <v>116</v>
      </c>
      <c r="L4" s="80" t="s">
        <v>116</v>
      </c>
      <c r="M4" s="80">
        <v>0.11</v>
      </c>
      <c r="N4" s="80" t="s">
        <v>117</v>
      </c>
      <c r="O4" s="80">
        <v>0.02</v>
      </c>
      <c r="P4" s="80">
        <v>0.02</v>
      </c>
      <c r="Q4" s="80">
        <v>0.25</v>
      </c>
      <c r="R4" s="80" t="s">
        <v>188</v>
      </c>
      <c r="S4" s="80" t="s">
        <v>193</v>
      </c>
      <c r="T4" s="80" t="s">
        <v>193</v>
      </c>
      <c r="U4" s="80" t="s">
        <v>121</v>
      </c>
      <c r="V4" s="80" t="s">
        <v>121</v>
      </c>
      <c r="W4" s="80" t="s">
        <v>190</v>
      </c>
      <c r="X4" s="80" t="s">
        <v>190</v>
      </c>
      <c r="Y4" s="80">
        <v>0.39</v>
      </c>
      <c r="Z4" s="80" t="s">
        <v>188</v>
      </c>
      <c r="AA4" s="80" t="s">
        <v>188</v>
      </c>
      <c r="AB4" s="80" t="s">
        <v>115</v>
      </c>
      <c r="AC4" s="80" t="s">
        <v>190</v>
      </c>
      <c r="AD4" s="80" t="s">
        <v>118</v>
      </c>
      <c r="AE4" s="80">
        <v>9.3000000000000007</v>
      </c>
      <c r="AF4" s="80">
        <v>7.5</v>
      </c>
      <c r="AG4" s="80">
        <v>8.5</v>
      </c>
      <c r="AH4" s="80">
        <v>2800</v>
      </c>
      <c r="AI4" s="80">
        <v>2800</v>
      </c>
      <c r="AJ4" s="80" t="s">
        <v>115</v>
      </c>
      <c r="AK4" s="80" t="s">
        <v>117</v>
      </c>
      <c r="AL4" s="80" t="s">
        <v>115</v>
      </c>
      <c r="AM4" s="80" t="s">
        <v>115</v>
      </c>
      <c r="AN4" s="80" t="s">
        <v>115</v>
      </c>
      <c r="AO4" s="80" t="s">
        <v>115</v>
      </c>
      <c r="AP4" s="80" t="s">
        <v>115</v>
      </c>
      <c r="AQ4" s="80" t="s">
        <v>115</v>
      </c>
      <c r="AR4" s="80" t="s">
        <v>115</v>
      </c>
    </row>
    <row r="5" spans="2:44" x14ac:dyDescent="0.3">
      <c r="B5" s="182">
        <v>27111</v>
      </c>
      <c r="C5" s="181">
        <v>39329</v>
      </c>
      <c r="D5" s="80">
        <v>222</v>
      </c>
      <c r="E5" s="80">
        <v>145</v>
      </c>
      <c r="F5" s="80">
        <v>19.5</v>
      </c>
      <c r="G5" s="80">
        <v>0.09</v>
      </c>
      <c r="H5" s="80">
        <v>9.9499999999999993</v>
      </c>
      <c r="I5" s="80">
        <v>73.3</v>
      </c>
      <c r="J5" s="80" t="s">
        <v>119</v>
      </c>
      <c r="K5" s="80" t="s">
        <v>116</v>
      </c>
      <c r="L5" s="80" t="s">
        <v>116</v>
      </c>
      <c r="M5" s="80">
        <v>0.67</v>
      </c>
      <c r="N5" s="80" t="s">
        <v>117</v>
      </c>
      <c r="O5" s="80">
        <v>0.03</v>
      </c>
      <c r="P5" s="80" t="s">
        <v>120</v>
      </c>
      <c r="Q5" s="80">
        <v>0.53</v>
      </c>
      <c r="R5" s="80">
        <v>0.21</v>
      </c>
      <c r="S5" s="80" t="s">
        <v>193</v>
      </c>
      <c r="T5" s="80" t="s">
        <v>193</v>
      </c>
      <c r="U5" s="80" t="s">
        <v>121</v>
      </c>
      <c r="V5" s="80" t="s">
        <v>121</v>
      </c>
      <c r="W5" s="80" t="s">
        <v>190</v>
      </c>
      <c r="X5" s="80" t="s">
        <v>190</v>
      </c>
      <c r="Y5" s="80">
        <v>12</v>
      </c>
      <c r="Z5" s="80" t="s">
        <v>188</v>
      </c>
      <c r="AA5" s="80" t="s">
        <v>188</v>
      </c>
      <c r="AB5" s="80" t="s">
        <v>115</v>
      </c>
      <c r="AC5" s="80" t="s">
        <v>190</v>
      </c>
      <c r="AD5" s="80">
        <v>2.7</v>
      </c>
      <c r="AE5" s="80">
        <v>7.2</v>
      </c>
      <c r="AF5" s="80">
        <v>6.3</v>
      </c>
      <c r="AG5" s="80">
        <v>10.1</v>
      </c>
      <c r="AH5" s="80">
        <v>800</v>
      </c>
      <c r="AI5" s="80">
        <v>5000</v>
      </c>
      <c r="AJ5" s="80" t="s">
        <v>115</v>
      </c>
      <c r="AK5" s="80" t="s">
        <v>117</v>
      </c>
      <c r="AL5" s="80" t="s">
        <v>115</v>
      </c>
      <c r="AM5" s="80" t="s">
        <v>115</v>
      </c>
      <c r="AN5" s="80" t="s">
        <v>115</v>
      </c>
      <c r="AO5" s="80" t="s">
        <v>115</v>
      </c>
      <c r="AP5" s="80" t="s">
        <v>115</v>
      </c>
      <c r="AQ5" s="80" t="s">
        <v>115</v>
      </c>
      <c r="AR5" s="80" t="s">
        <v>115</v>
      </c>
    </row>
    <row r="6" spans="2:44" x14ac:dyDescent="0.3">
      <c r="B6" s="182">
        <v>36679</v>
      </c>
      <c r="C6" s="181">
        <v>39426</v>
      </c>
      <c r="D6" s="80">
        <v>270</v>
      </c>
      <c r="E6" s="80">
        <v>170</v>
      </c>
      <c r="F6" s="80">
        <v>25.4</v>
      </c>
      <c r="G6" s="80">
        <v>0.28999999999999998</v>
      </c>
      <c r="H6" s="80">
        <v>11.22</v>
      </c>
      <c r="I6" s="80" t="s">
        <v>119</v>
      </c>
      <c r="J6" s="80">
        <v>7.1</v>
      </c>
      <c r="K6" s="80" t="s">
        <v>116</v>
      </c>
      <c r="L6" s="80" t="s">
        <v>116</v>
      </c>
      <c r="M6" s="80">
        <v>0.68</v>
      </c>
      <c r="N6" s="80" t="s">
        <v>117</v>
      </c>
      <c r="O6" s="80">
        <v>0.08</v>
      </c>
      <c r="P6" s="80">
        <v>0.03</v>
      </c>
      <c r="Q6" s="80">
        <v>0.69</v>
      </c>
      <c r="R6" s="80">
        <v>0.14000000000000001</v>
      </c>
      <c r="S6" s="80" t="s">
        <v>193</v>
      </c>
      <c r="T6" s="80" t="s">
        <v>193</v>
      </c>
      <c r="U6" s="80" t="s">
        <v>121</v>
      </c>
      <c r="V6" s="80" t="s">
        <v>121</v>
      </c>
      <c r="W6" s="80">
        <v>0.02</v>
      </c>
      <c r="X6" s="80" t="s">
        <v>190</v>
      </c>
      <c r="Y6" s="80">
        <v>1.29</v>
      </c>
      <c r="Z6" s="80" t="s">
        <v>188</v>
      </c>
      <c r="AA6" s="80" t="s">
        <v>188</v>
      </c>
      <c r="AB6" s="80" t="s">
        <v>115</v>
      </c>
      <c r="AC6" s="80" t="s">
        <v>120</v>
      </c>
      <c r="AD6" s="80">
        <v>2</v>
      </c>
      <c r="AE6" s="80">
        <v>7.1</v>
      </c>
      <c r="AF6" s="80">
        <v>7.2</v>
      </c>
      <c r="AG6" s="80">
        <v>17</v>
      </c>
      <c r="AH6" s="80">
        <v>5000</v>
      </c>
      <c r="AI6" s="80">
        <v>16000</v>
      </c>
      <c r="AJ6" s="80" t="s">
        <v>115</v>
      </c>
      <c r="AK6" s="80" t="s">
        <v>117</v>
      </c>
      <c r="AL6" s="80" t="s">
        <v>115</v>
      </c>
      <c r="AM6" s="80" t="s">
        <v>115</v>
      </c>
      <c r="AN6" s="80" t="s">
        <v>115</v>
      </c>
      <c r="AO6" s="80" t="s">
        <v>115</v>
      </c>
      <c r="AP6" s="80" t="s">
        <v>115</v>
      </c>
      <c r="AQ6" s="80" t="s">
        <v>115</v>
      </c>
      <c r="AR6" s="80" t="s">
        <v>115</v>
      </c>
    </row>
    <row r="7" spans="2:44" x14ac:dyDescent="0.3">
      <c r="B7" s="182">
        <v>7413</v>
      </c>
      <c r="C7" s="181" t="s">
        <v>172</v>
      </c>
      <c r="D7" s="80">
        <v>313</v>
      </c>
      <c r="E7" s="80">
        <v>166</v>
      </c>
      <c r="F7" s="83">
        <v>12.7</v>
      </c>
      <c r="G7" s="80">
        <v>0.14000000000000001</v>
      </c>
      <c r="H7" s="84">
        <v>10.27</v>
      </c>
      <c r="I7" s="80">
        <v>65</v>
      </c>
      <c r="J7" s="80" t="s">
        <v>119</v>
      </c>
      <c r="K7" s="80" t="s">
        <v>116</v>
      </c>
      <c r="L7" s="80" t="s">
        <v>116</v>
      </c>
      <c r="M7" s="80">
        <v>0.59</v>
      </c>
      <c r="N7" s="80" t="s">
        <v>117</v>
      </c>
      <c r="O7" s="80">
        <v>0.28000000000000003</v>
      </c>
      <c r="P7" s="80">
        <v>0.16</v>
      </c>
      <c r="Q7" s="80">
        <v>0.56000000000000005</v>
      </c>
      <c r="R7" s="80" t="s">
        <v>187</v>
      </c>
      <c r="S7" s="80" t="s">
        <v>193</v>
      </c>
      <c r="T7" s="80" t="s">
        <v>193</v>
      </c>
      <c r="U7" s="80" t="s">
        <v>121</v>
      </c>
      <c r="V7" s="80" t="s">
        <v>121</v>
      </c>
      <c r="W7" s="80" t="s">
        <v>117</v>
      </c>
      <c r="X7" s="80" t="s">
        <v>117</v>
      </c>
      <c r="Y7" s="80">
        <v>0.5</v>
      </c>
      <c r="Z7" s="80" t="s">
        <v>188</v>
      </c>
      <c r="AA7" s="80" t="s">
        <v>188</v>
      </c>
      <c r="AB7" s="80" t="s">
        <v>117</v>
      </c>
      <c r="AC7" s="80">
        <v>0.03</v>
      </c>
      <c r="AD7" s="80" t="s">
        <v>118</v>
      </c>
      <c r="AE7" s="80">
        <v>8.4</v>
      </c>
      <c r="AF7" s="80">
        <v>7.5</v>
      </c>
      <c r="AG7" s="80">
        <v>18.600000000000001</v>
      </c>
      <c r="AH7" s="80">
        <v>5000</v>
      </c>
      <c r="AI7" s="80" t="s">
        <v>359</v>
      </c>
      <c r="AJ7" s="80" t="s">
        <v>115</v>
      </c>
      <c r="AK7" s="80" t="s">
        <v>117</v>
      </c>
      <c r="AL7" s="80" t="s">
        <v>115</v>
      </c>
      <c r="AM7" s="80" t="s">
        <v>115</v>
      </c>
      <c r="AN7" s="80" t="s">
        <v>115</v>
      </c>
      <c r="AO7" s="80" t="s">
        <v>115</v>
      </c>
      <c r="AP7" s="80" t="s">
        <v>115</v>
      </c>
      <c r="AQ7" s="80" t="s">
        <v>115</v>
      </c>
      <c r="AR7" s="80" t="s">
        <v>115</v>
      </c>
    </row>
    <row r="8" spans="2:44" x14ac:dyDescent="0.3">
      <c r="B8" s="182">
        <v>16190</v>
      </c>
      <c r="C8" s="181" t="s">
        <v>173</v>
      </c>
      <c r="D8" s="80" t="s">
        <v>115</v>
      </c>
      <c r="E8" s="80">
        <v>199</v>
      </c>
      <c r="F8" s="83">
        <v>348</v>
      </c>
      <c r="G8" s="80">
        <v>0.04</v>
      </c>
      <c r="H8" s="84">
        <v>8.94</v>
      </c>
      <c r="I8" s="80">
        <v>41</v>
      </c>
      <c r="J8" s="80" t="s">
        <v>119</v>
      </c>
      <c r="K8" s="80" t="s">
        <v>116</v>
      </c>
      <c r="L8" s="80" t="s">
        <v>116</v>
      </c>
      <c r="M8" s="80">
        <v>14.85</v>
      </c>
      <c r="N8" s="80" t="s">
        <v>117</v>
      </c>
      <c r="O8" s="80">
        <v>0.42</v>
      </c>
      <c r="P8" s="80">
        <v>0.04</v>
      </c>
      <c r="Q8" s="84">
        <v>14.3</v>
      </c>
      <c r="R8" s="84">
        <v>1.8</v>
      </c>
      <c r="S8" s="80" t="s">
        <v>193</v>
      </c>
      <c r="T8" s="80" t="s">
        <v>193</v>
      </c>
      <c r="U8" s="80" t="s">
        <v>360</v>
      </c>
      <c r="V8" s="80" t="s">
        <v>121</v>
      </c>
      <c r="W8" s="80" t="s">
        <v>117</v>
      </c>
      <c r="X8" s="80" t="s">
        <v>117</v>
      </c>
      <c r="Y8" s="80">
        <v>0.64</v>
      </c>
      <c r="Z8" s="80" t="s">
        <v>188</v>
      </c>
      <c r="AA8" s="80" t="s">
        <v>188</v>
      </c>
      <c r="AB8" s="80" t="s">
        <v>115</v>
      </c>
      <c r="AC8" s="80" t="s">
        <v>190</v>
      </c>
      <c r="AD8" s="80" t="s">
        <v>118</v>
      </c>
      <c r="AE8" s="80">
        <v>12.5</v>
      </c>
      <c r="AF8" s="80">
        <v>7.5</v>
      </c>
      <c r="AG8" s="83">
        <v>7.7</v>
      </c>
      <c r="AH8" s="80">
        <v>300</v>
      </c>
      <c r="AI8" s="80">
        <v>800</v>
      </c>
      <c r="AJ8" s="80" t="s">
        <v>115</v>
      </c>
      <c r="AK8" s="80" t="s">
        <v>117</v>
      </c>
      <c r="AL8" s="80" t="s">
        <v>115</v>
      </c>
      <c r="AM8" s="80" t="s">
        <v>115</v>
      </c>
      <c r="AN8" s="80" t="s">
        <v>115</v>
      </c>
      <c r="AO8" s="80" t="s">
        <v>115</v>
      </c>
      <c r="AP8" s="80" t="s">
        <v>115</v>
      </c>
      <c r="AQ8" s="80" t="s">
        <v>115</v>
      </c>
      <c r="AR8" s="80" t="s">
        <v>115</v>
      </c>
    </row>
    <row r="9" spans="2:44" x14ac:dyDescent="0.3">
      <c r="B9" s="182">
        <v>24697</v>
      </c>
      <c r="C9" s="181">
        <v>39699</v>
      </c>
      <c r="D9" s="80">
        <v>206</v>
      </c>
      <c r="E9" s="80">
        <v>147</v>
      </c>
      <c r="F9" s="83">
        <v>51</v>
      </c>
      <c r="G9" s="80">
        <v>7.0000000000000007E-2</v>
      </c>
      <c r="H9" s="84">
        <v>8.26</v>
      </c>
      <c r="I9" s="80">
        <v>23</v>
      </c>
      <c r="J9" s="80" t="s">
        <v>119</v>
      </c>
      <c r="K9" s="80" t="s">
        <v>116</v>
      </c>
      <c r="L9" s="80" t="s">
        <v>116</v>
      </c>
      <c r="M9" s="80">
        <v>2.62</v>
      </c>
      <c r="N9" s="80" t="s">
        <v>117</v>
      </c>
      <c r="O9" s="84">
        <v>0.08</v>
      </c>
      <c r="P9" s="80" t="s">
        <v>120</v>
      </c>
      <c r="Q9" s="80">
        <v>2.78</v>
      </c>
      <c r="R9" s="80" t="s">
        <v>187</v>
      </c>
      <c r="S9" s="80" t="s">
        <v>193</v>
      </c>
      <c r="T9" s="80" t="s">
        <v>193</v>
      </c>
      <c r="U9" s="80" t="s">
        <v>121</v>
      </c>
      <c r="V9" s="80" t="s">
        <v>121</v>
      </c>
      <c r="W9" s="80" t="s">
        <v>117</v>
      </c>
      <c r="X9" s="80" t="s">
        <v>117</v>
      </c>
      <c r="Y9" s="80">
        <v>0.49</v>
      </c>
      <c r="Z9" s="80" t="s">
        <v>188</v>
      </c>
      <c r="AA9" s="80" t="s">
        <v>188</v>
      </c>
      <c r="AB9" s="80" t="s">
        <v>117</v>
      </c>
      <c r="AC9" s="80" t="s">
        <v>190</v>
      </c>
      <c r="AD9" s="80" t="s">
        <v>118</v>
      </c>
      <c r="AE9" s="80">
        <v>11.5</v>
      </c>
      <c r="AF9" s="83">
        <v>7.8</v>
      </c>
      <c r="AG9" s="86">
        <v>10</v>
      </c>
      <c r="AH9" s="87">
        <v>20</v>
      </c>
      <c r="AI9" s="87">
        <v>90</v>
      </c>
      <c r="AJ9" s="83">
        <v>10</v>
      </c>
      <c r="AK9" s="80" t="s">
        <v>115</v>
      </c>
      <c r="AL9" s="80" t="s">
        <v>115</v>
      </c>
      <c r="AM9" s="80" t="s">
        <v>115</v>
      </c>
      <c r="AN9" s="80" t="s">
        <v>115</v>
      </c>
      <c r="AO9" s="80" t="s">
        <v>115</v>
      </c>
      <c r="AP9" s="80" t="s">
        <v>115</v>
      </c>
      <c r="AQ9" s="80" t="s">
        <v>115</v>
      </c>
      <c r="AR9" s="80" t="s">
        <v>115</v>
      </c>
    </row>
    <row r="10" spans="2:44" x14ac:dyDescent="0.3">
      <c r="B10" s="183">
        <v>33622</v>
      </c>
      <c r="C10" s="181">
        <v>39791</v>
      </c>
      <c r="D10" s="83">
        <v>183</v>
      </c>
      <c r="E10" s="80">
        <v>122</v>
      </c>
      <c r="F10" s="86">
        <v>516</v>
      </c>
      <c r="G10" s="80">
        <v>1.19</v>
      </c>
      <c r="H10" s="88">
        <v>8.74</v>
      </c>
      <c r="I10" s="80">
        <v>86</v>
      </c>
      <c r="J10" s="80" t="s">
        <v>119</v>
      </c>
      <c r="K10" s="80" t="s">
        <v>116</v>
      </c>
      <c r="L10" s="80" t="s">
        <v>116</v>
      </c>
      <c r="M10" s="82">
        <v>16.63</v>
      </c>
      <c r="N10" s="80">
        <v>0.06</v>
      </c>
      <c r="O10" s="80">
        <v>0.19</v>
      </c>
      <c r="P10" s="80" t="s">
        <v>120</v>
      </c>
      <c r="Q10" s="80" t="s">
        <v>115</v>
      </c>
      <c r="R10" s="80" t="s">
        <v>187</v>
      </c>
      <c r="S10" s="80" t="s">
        <v>193</v>
      </c>
      <c r="T10" s="80" t="s">
        <v>193</v>
      </c>
      <c r="U10" s="80">
        <v>1.18E-2</v>
      </c>
      <c r="V10" s="80" t="s">
        <v>121</v>
      </c>
      <c r="W10" s="80" t="s">
        <v>117</v>
      </c>
      <c r="X10" s="80" t="s">
        <v>117</v>
      </c>
      <c r="Y10" s="84">
        <v>9.9999999999999998E-86</v>
      </c>
      <c r="Z10" s="80" t="s">
        <v>188</v>
      </c>
      <c r="AA10" s="80" t="s">
        <v>188</v>
      </c>
      <c r="AB10" s="80" t="s">
        <v>117</v>
      </c>
      <c r="AC10" s="80">
        <v>7.0000000000000007E-2</v>
      </c>
      <c r="AD10" s="80" t="s">
        <v>118</v>
      </c>
      <c r="AE10" s="82">
        <v>9.3000000000000007</v>
      </c>
      <c r="AF10" s="82">
        <v>7.6</v>
      </c>
      <c r="AG10" s="80">
        <v>15</v>
      </c>
      <c r="AH10" s="96">
        <v>1700</v>
      </c>
      <c r="AI10" s="96">
        <v>7000</v>
      </c>
      <c r="AJ10" s="80">
        <v>15.7</v>
      </c>
      <c r="AK10" s="80" t="s">
        <v>117</v>
      </c>
      <c r="AL10" s="81">
        <v>55</v>
      </c>
      <c r="AM10" s="80" t="s">
        <v>115</v>
      </c>
      <c r="AN10" s="80" t="s">
        <v>115</v>
      </c>
      <c r="AO10" s="80" t="s">
        <v>115</v>
      </c>
      <c r="AP10" s="80" t="s">
        <v>115</v>
      </c>
      <c r="AQ10" s="80" t="s">
        <v>115</v>
      </c>
      <c r="AR10" s="80" t="s">
        <v>115</v>
      </c>
    </row>
    <row r="11" spans="2:44" x14ac:dyDescent="0.3">
      <c r="B11" s="184">
        <v>7575</v>
      </c>
      <c r="C11" s="181">
        <v>39890</v>
      </c>
      <c r="D11" s="80">
        <v>296</v>
      </c>
      <c r="E11" s="80">
        <v>196</v>
      </c>
      <c r="F11" s="80">
        <v>19.2</v>
      </c>
      <c r="G11" s="80">
        <v>0.56000000000000005</v>
      </c>
      <c r="H11" s="80">
        <v>10.72</v>
      </c>
      <c r="I11" s="80">
        <v>56</v>
      </c>
      <c r="J11" s="80" t="s">
        <v>119</v>
      </c>
      <c r="K11" s="80" t="s">
        <v>116</v>
      </c>
      <c r="L11" s="80" t="s">
        <v>116</v>
      </c>
      <c r="M11" s="80">
        <v>0.65</v>
      </c>
      <c r="N11" s="80" t="s">
        <v>117</v>
      </c>
      <c r="O11" s="80">
        <v>0.03</v>
      </c>
      <c r="P11" s="80" t="s">
        <v>120</v>
      </c>
      <c r="Q11" s="80">
        <v>0.8</v>
      </c>
      <c r="R11" s="80">
        <v>0.8</v>
      </c>
      <c r="S11" s="80" t="s">
        <v>193</v>
      </c>
      <c r="T11" s="80" t="s">
        <v>193</v>
      </c>
      <c r="U11" s="80" t="s">
        <v>121</v>
      </c>
      <c r="V11" s="80" t="s">
        <v>121</v>
      </c>
      <c r="W11" s="80" t="s">
        <v>117</v>
      </c>
      <c r="X11" s="80" t="s">
        <v>117</v>
      </c>
      <c r="Y11" s="80">
        <v>0.52</v>
      </c>
      <c r="Z11" s="80" t="s">
        <v>188</v>
      </c>
      <c r="AA11" s="80" t="s">
        <v>188</v>
      </c>
      <c r="AB11" s="80" t="s">
        <v>117</v>
      </c>
      <c r="AC11" s="80" t="s">
        <v>186</v>
      </c>
      <c r="AD11" s="80" t="s">
        <v>118</v>
      </c>
      <c r="AE11" s="80">
        <v>10.3</v>
      </c>
      <c r="AF11" s="80">
        <v>8</v>
      </c>
      <c r="AG11" s="80">
        <v>10</v>
      </c>
      <c r="AH11" s="87">
        <v>2200</v>
      </c>
      <c r="AI11" s="87">
        <v>30000</v>
      </c>
      <c r="AJ11" s="80">
        <v>19.100000000000001</v>
      </c>
      <c r="AK11" s="80" t="s">
        <v>115</v>
      </c>
      <c r="AL11" s="80" t="s">
        <v>115</v>
      </c>
      <c r="AM11" s="80" t="s">
        <v>115</v>
      </c>
      <c r="AN11" s="80" t="s">
        <v>115</v>
      </c>
      <c r="AO11" s="80" t="s">
        <v>115</v>
      </c>
      <c r="AP11" s="80" t="s">
        <v>115</v>
      </c>
      <c r="AQ11" s="80" t="s">
        <v>115</v>
      </c>
      <c r="AR11" s="80" t="s">
        <v>115</v>
      </c>
    </row>
    <row r="12" spans="2:44" x14ac:dyDescent="0.3">
      <c r="B12" s="182">
        <v>16259</v>
      </c>
      <c r="C12" s="181">
        <v>39979</v>
      </c>
      <c r="D12" s="80">
        <v>355</v>
      </c>
      <c r="E12" s="80">
        <v>210</v>
      </c>
      <c r="F12" s="80">
        <v>33.299999999999997</v>
      </c>
      <c r="G12" s="80">
        <v>0.13</v>
      </c>
      <c r="H12" s="80">
        <v>14.67</v>
      </c>
      <c r="I12" s="80">
        <v>79</v>
      </c>
      <c r="J12" s="80" t="s">
        <v>119</v>
      </c>
      <c r="K12" s="80" t="s">
        <v>116</v>
      </c>
      <c r="L12" s="80" t="s">
        <v>116</v>
      </c>
      <c r="M12" s="80">
        <v>1.1200000000000001</v>
      </c>
      <c r="N12" s="80" t="s">
        <v>117</v>
      </c>
      <c r="O12" s="80">
        <v>0.06</v>
      </c>
      <c r="P12" s="80">
        <v>0.02</v>
      </c>
      <c r="Q12" s="80">
        <v>1.55</v>
      </c>
      <c r="R12" s="80" t="s">
        <v>187</v>
      </c>
      <c r="S12" s="80" t="s">
        <v>193</v>
      </c>
      <c r="T12" s="80" t="s">
        <v>193</v>
      </c>
      <c r="U12" s="80" t="s">
        <v>121</v>
      </c>
      <c r="V12" s="80" t="s">
        <v>121</v>
      </c>
      <c r="W12" s="80" t="s">
        <v>117</v>
      </c>
      <c r="X12" s="80" t="s">
        <v>117</v>
      </c>
      <c r="Y12" s="80">
        <v>0.54</v>
      </c>
      <c r="Z12" s="80" t="s">
        <v>188</v>
      </c>
      <c r="AA12" s="80" t="s">
        <v>188</v>
      </c>
      <c r="AB12" s="80" t="s">
        <v>117</v>
      </c>
      <c r="AC12" s="80">
        <v>4.2999999999999997E-2</v>
      </c>
      <c r="AD12" s="80" t="s">
        <v>118</v>
      </c>
      <c r="AE12" s="80">
        <v>10.4</v>
      </c>
      <c r="AF12" s="80">
        <v>8</v>
      </c>
      <c r="AG12" s="80" t="s">
        <v>115</v>
      </c>
      <c r="AH12" s="87">
        <v>1300</v>
      </c>
      <c r="AI12" s="87">
        <v>5000</v>
      </c>
      <c r="AJ12" s="80" t="s">
        <v>115</v>
      </c>
      <c r="AK12" s="80" t="s">
        <v>115</v>
      </c>
      <c r="AL12" s="80" t="s">
        <v>115</v>
      </c>
      <c r="AM12" s="80" t="s">
        <v>115</v>
      </c>
      <c r="AN12" s="80" t="s">
        <v>115</v>
      </c>
      <c r="AO12" s="80" t="s">
        <v>115</v>
      </c>
      <c r="AP12" s="80" t="s">
        <v>115</v>
      </c>
      <c r="AQ12" s="80" t="s">
        <v>115</v>
      </c>
      <c r="AR12" s="80" t="s">
        <v>115</v>
      </c>
    </row>
    <row r="13" spans="2:44" x14ac:dyDescent="0.3">
      <c r="B13" s="182">
        <v>24521</v>
      </c>
      <c r="C13" s="181">
        <v>40070</v>
      </c>
      <c r="D13" s="80">
        <v>209</v>
      </c>
      <c r="E13" s="80">
        <v>97</v>
      </c>
      <c r="F13" s="80">
        <v>90</v>
      </c>
      <c r="G13" s="80">
        <v>1.0900000000000001</v>
      </c>
      <c r="H13" s="80">
        <v>7.06</v>
      </c>
      <c r="I13" s="80">
        <v>24</v>
      </c>
      <c r="J13" s="80">
        <v>12.7</v>
      </c>
      <c r="K13" s="80" t="s">
        <v>116</v>
      </c>
      <c r="L13" s="80" t="s">
        <v>116</v>
      </c>
      <c r="M13" s="80">
        <v>3.37</v>
      </c>
      <c r="N13" s="80">
        <v>0.06</v>
      </c>
      <c r="O13" s="80">
        <v>0.1</v>
      </c>
      <c r="P13" s="80" t="s">
        <v>120</v>
      </c>
      <c r="Q13" s="80">
        <v>4.8499999999999996</v>
      </c>
      <c r="R13" s="80" t="s">
        <v>187</v>
      </c>
      <c r="S13" s="80" t="s">
        <v>193</v>
      </c>
      <c r="T13" s="80" t="s">
        <v>193</v>
      </c>
      <c r="U13" s="80">
        <v>1.0200000000000001E-2</v>
      </c>
      <c r="V13" s="80" t="s">
        <v>121</v>
      </c>
      <c r="W13" s="80" t="s">
        <v>117</v>
      </c>
      <c r="X13" s="80" t="s">
        <v>117</v>
      </c>
      <c r="Y13" s="84">
        <v>0</v>
      </c>
      <c r="Z13" s="80" t="s">
        <v>188</v>
      </c>
      <c r="AA13" s="80" t="s">
        <v>188</v>
      </c>
      <c r="AB13" s="80">
        <v>0.06</v>
      </c>
      <c r="AC13" s="80" t="s">
        <v>186</v>
      </c>
      <c r="AD13" s="80" t="s">
        <v>118</v>
      </c>
      <c r="AE13" s="80">
        <v>9.4</v>
      </c>
      <c r="AF13" s="80">
        <v>7.8</v>
      </c>
      <c r="AG13" s="80">
        <v>9</v>
      </c>
      <c r="AH13" s="87">
        <v>30</v>
      </c>
      <c r="AI13" s="87">
        <v>1100</v>
      </c>
      <c r="AJ13" s="80" t="s">
        <v>115</v>
      </c>
      <c r="AK13" s="80" t="s">
        <v>115</v>
      </c>
      <c r="AL13" s="80" t="s">
        <v>115</v>
      </c>
      <c r="AM13" s="80" t="s">
        <v>115</v>
      </c>
      <c r="AN13" s="80" t="s">
        <v>115</v>
      </c>
      <c r="AO13" s="80" t="s">
        <v>115</v>
      </c>
      <c r="AP13" s="80" t="s">
        <v>115</v>
      </c>
      <c r="AQ13" s="80" t="s">
        <v>115</v>
      </c>
      <c r="AR13" s="80" t="s">
        <v>115</v>
      </c>
    </row>
    <row r="14" spans="2:44" x14ac:dyDescent="0.3">
      <c r="B14" s="182">
        <v>33638</v>
      </c>
      <c r="C14" s="181">
        <v>40161</v>
      </c>
      <c r="D14" s="80">
        <v>189</v>
      </c>
      <c r="E14" s="80">
        <v>117</v>
      </c>
      <c r="F14" s="80">
        <v>147</v>
      </c>
      <c r="G14" s="80">
        <v>1.19</v>
      </c>
      <c r="H14" s="80">
        <v>6.98</v>
      </c>
      <c r="I14" s="80">
        <v>9</v>
      </c>
      <c r="J14" s="80" t="s">
        <v>119</v>
      </c>
      <c r="K14" s="80" t="s">
        <v>116</v>
      </c>
      <c r="L14" s="80" t="s">
        <v>116</v>
      </c>
      <c r="M14" s="80">
        <v>6.4</v>
      </c>
      <c r="N14" s="80">
        <v>0.06</v>
      </c>
      <c r="O14" s="80">
        <v>0.19</v>
      </c>
      <c r="P14" s="80" t="s">
        <v>120</v>
      </c>
      <c r="Q14" s="80">
        <v>7.88</v>
      </c>
      <c r="R14" s="80" t="s">
        <v>187</v>
      </c>
      <c r="S14" s="80" t="s">
        <v>193</v>
      </c>
      <c r="T14" s="80" t="s">
        <v>193</v>
      </c>
      <c r="U14" s="80">
        <v>1.18E-2</v>
      </c>
      <c r="V14" s="80" t="s">
        <v>121</v>
      </c>
      <c r="W14" s="80" t="s">
        <v>117</v>
      </c>
      <c r="X14" s="80" t="s">
        <v>117</v>
      </c>
      <c r="Y14" s="84">
        <v>0</v>
      </c>
      <c r="Z14" s="80" t="s">
        <v>188</v>
      </c>
      <c r="AA14" s="80" t="s">
        <v>188</v>
      </c>
      <c r="AB14" s="80" t="s">
        <v>117</v>
      </c>
      <c r="AC14" s="80" t="s">
        <v>186</v>
      </c>
      <c r="AD14" s="80" t="s">
        <v>118</v>
      </c>
      <c r="AE14" s="80">
        <v>9.4</v>
      </c>
      <c r="AF14" s="80">
        <v>7.1</v>
      </c>
      <c r="AG14" s="80">
        <v>15</v>
      </c>
      <c r="AH14" s="87">
        <v>800</v>
      </c>
      <c r="AI14" s="87">
        <v>3000</v>
      </c>
      <c r="AJ14" s="80">
        <v>15.7</v>
      </c>
      <c r="AK14" s="80" t="s">
        <v>115</v>
      </c>
      <c r="AL14" s="80" t="s">
        <v>115</v>
      </c>
      <c r="AM14" s="80" t="s">
        <v>115</v>
      </c>
      <c r="AN14" s="80" t="s">
        <v>115</v>
      </c>
      <c r="AO14" s="80" t="s">
        <v>115</v>
      </c>
      <c r="AP14" s="80" t="s">
        <v>115</v>
      </c>
      <c r="AQ14" s="80" t="s">
        <v>115</v>
      </c>
      <c r="AR14" s="80" t="s">
        <v>115</v>
      </c>
    </row>
    <row r="15" spans="2:44" x14ac:dyDescent="0.3">
      <c r="B15" s="182" t="s">
        <v>174</v>
      </c>
      <c r="C15" s="181">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row>
    <row r="16" spans="2:44" x14ac:dyDescent="0.3">
      <c r="B16" s="182" t="s">
        <v>174</v>
      </c>
      <c r="C16" s="181">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row>
    <row r="17" spans="2:44" x14ac:dyDescent="0.3">
      <c r="B17" s="182"/>
      <c r="C17" s="181">
        <v>40422</v>
      </c>
      <c r="D17" s="80" t="s">
        <v>115</v>
      </c>
      <c r="E17" s="80" t="s">
        <v>115</v>
      </c>
      <c r="F17" s="80" t="s">
        <v>115</v>
      </c>
      <c r="G17" s="80" t="s">
        <v>115</v>
      </c>
      <c r="H17" s="80" t="s">
        <v>115</v>
      </c>
      <c r="I17" s="80" t="s">
        <v>115</v>
      </c>
      <c r="J17" s="80" t="s">
        <v>115</v>
      </c>
      <c r="K17" s="80" t="s">
        <v>116</v>
      </c>
      <c r="L17" s="80" t="s">
        <v>116</v>
      </c>
      <c r="M17" s="80" t="s">
        <v>115</v>
      </c>
      <c r="N17" s="80">
        <v>0.06</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30</v>
      </c>
      <c r="AI17" s="87">
        <v>1100</v>
      </c>
      <c r="AJ17" s="80" t="s">
        <v>115</v>
      </c>
      <c r="AK17" s="80" t="s">
        <v>117</v>
      </c>
      <c r="AL17" s="80" t="s">
        <v>115</v>
      </c>
      <c r="AM17" s="80" t="s">
        <v>115</v>
      </c>
      <c r="AN17" s="80" t="s">
        <v>115</v>
      </c>
      <c r="AO17" s="80" t="s">
        <v>115</v>
      </c>
      <c r="AP17" s="80" t="s">
        <v>115</v>
      </c>
      <c r="AQ17" s="80" t="s">
        <v>115</v>
      </c>
      <c r="AR17" s="80" t="s">
        <v>115</v>
      </c>
    </row>
    <row r="18" spans="2:44" x14ac:dyDescent="0.3">
      <c r="B18" s="185"/>
      <c r="C18" s="181">
        <v>40513</v>
      </c>
      <c r="D18" s="80" t="s">
        <v>115</v>
      </c>
      <c r="E18" s="80" t="s">
        <v>115</v>
      </c>
      <c r="F18" s="80" t="s">
        <v>115</v>
      </c>
      <c r="G18" s="80" t="s">
        <v>115</v>
      </c>
      <c r="H18" s="80" t="s">
        <v>115</v>
      </c>
      <c r="I18" s="80" t="s">
        <v>115</v>
      </c>
      <c r="J18" s="80" t="s">
        <v>115</v>
      </c>
      <c r="K18" s="80" t="s">
        <v>116</v>
      </c>
      <c r="L18" s="80" t="s">
        <v>116</v>
      </c>
      <c r="M18" s="80" t="s">
        <v>115</v>
      </c>
      <c r="N18" s="80">
        <v>0.06</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t="s">
        <v>118</v>
      </c>
      <c r="AE18" s="80" t="s">
        <v>115</v>
      </c>
      <c r="AF18" s="80" t="s">
        <v>115</v>
      </c>
      <c r="AG18" s="80" t="s">
        <v>115</v>
      </c>
      <c r="AH18" s="87">
        <v>800</v>
      </c>
      <c r="AI18" s="87">
        <v>3000</v>
      </c>
      <c r="AJ18" s="80" t="s">
        <v>115</v>
      </c>
      <c r="AK18" s="80" t="s">
        <v>117</v>
      </c>
      <c r="AL18" s="80" t="s">
        <v>115</v>
      </c>
      <c r="AM18" s="80" t="s">
        <v>115</v>
      </c>
      <c r="AN18" s="80" t="s">
        <v>115</v>
      </c>
      <c r="AO18" s="80" t="s">
        <v>115</v>
      </c>
      <c r="AP18" s="80" t="s">
        <v>115</v>
      </c>
      <c r="AQ18" s="80" t="s">
        <v>115</v>
      </c>
      <c r="AR18" s="80" t="s">
        <v>115</v>
      </c>
    </row>
    <row r="19" spans="2:44" x14ac:dyDescent="0.3">
      <c r="B19" s="183">
        <v>8214</v>
      </c>
      <c r="C19" s="181" t="s">
        <v>176</v>
      </c>
      <c r="D19" s="80">
        <v>343</v>
      </c>
      <c r="E19" s="80">
        <v>220</v>
      </c>
      <c r="F19" s="80">
        <v>6.2</v>
      </c>
      <c r="G19" s="80" t="s">
        <v>116</v>
      </c>
      <c r="H19" s="80">
        <v>11.17</v>
      </c>
      <c r="I19" s="80">
        <v>55</v>
      </c>
      <c r="J19" s="80" t="s">
        <v>119</v>
      </c>
      <c r="K19" s="80" t="s">
        <v>116</v>
      </c>
      <c r="L19" s="80" t="s">
        <v>116</v>
      </c>
      <c r="M19" s="82">
        <v>0.17</v>
      </c>
      <c r="N19" s="80" t="s">
        <v>117</v>
      </c>
      <c r="O19" s="80" t="s">
        <v>120</v>
      </c>
      <c r="P19" s="80">
        <v>0.05</v>
      </c>
      <c r="Q19" s="80" t="s">
        <v>187</v>
      </c>
      <c r="R19" s="80" t="s">
        <v>187</v>
      </c>
      <c r="S19" s="80" t="s">
        <v>193</v>
      </c>
      <c r="T19" s="80" t="s">
        <v>193</v>
      </c>
      <c r="U19" s="80" t="s">
        <v>193</v>
      </c>
      <c r="V19" s="80" t="s">
        <v>121</v>
      </c>
      <c r="W19" s="80" t="s">
        <v>117</v>
      </c>
      <c r="X19" s="80" t="s">
        <v>117</v>
      </c>
      <c r="Y19" s="84">
        <v>0</v>
      </c>
      <c r="Z19" s="80" t="s">
        <v>188</v>
      </c>
      <c r="AA19" s="80" t="s">
        <v>188</v>
      </c>
      <c r="AB19" s="80" t="s">
        <v>115</v>
      </c>
      <c r="AC19" s="80" t="s">
        <v>186</v>
      </c>
      <c r="AD19" s="80" t="s">
        <v>118</v>
      </c>
      <c r="AE19" s="80">
        <v>9.3000000000000007</v>
      </c>
      <c r="AF19" s="80">
        <v>7.7</v>
      </c>
      <c r="AG19" s="80">
        <v>16.8</v>
      </c>
      <c r="AH19" s="87">
        <v>500</v>
      </c>
      <c r="AI19" s="87">
        <v>17000</v>
      </c>
      <c r="AJ19" s="80" t="s">
        <v>115</v>
      </c>
      <c r="AK19" s="80" t="s">
        <v>117</v>
      </c>
      <c r="AL19" s="80" t="s">
        <v>115</v>
      </c>
      <c r="AM19" s="80" t="s">
        <v>115</v>
      </c>
      <c r="AN19" s="80" t="s">
        <v>115</v>
      </c>
      <c r="AO19" s="80" t="s">
        <v>115</v>
      </c>
      <c r="AP19" s="80" t="s">
        <v>115</v>
      </c>
      <c r="AQ19" s="80" t="s">
        <v>115</v>
      </c>
      <c r="AR19" s="80" t="s">
        <v>115</v>
      </c>
    </row>
    <row r="20" spans="2:44" x14ac:dyDescent="0.3">
      <c r="B20" s="183">
        <v>17502</v>
      </c>
      <c r="C20" s="181" t="s">
        <v>177</v>
      </c>
      <c r="D20" s="80">
        <v>372</v>
      </c>
      <c r="E20" s="80">
        <v>263</v>
      </c>
      <c r="F20" s="80">
        <v>20.8</v>
      </c>
      <c r="G20" s="80" t="s">
        <v>116</v>
      </c>
      <c r="H20" s="80">
        <v>13.97</v>
      </c>
      <c r="I20" s="80">
        <v>84</v>
      </c>
      <c r="J20" s="80" t="s">
        <v>119</v>
      </c>
      <c r="K20" s="80" t="s">
        <v>116</v>
      </c>
      <c r="L20" s="80" t="s">
        <v>116</v>
      </c>
      <c r="M20" s="82">
        <v>0.44</v>
      </c>
      <c r="N20" s="80" t="s">
        <v>117</v>
      </c>
      <c r="O20" s="80" t="s">
        <v>120</v>
      </c>
      <c r="P20" s="80" t="s">
        <v>120</v>
      </c>
      <c r="Q20" s="80">
        <v>1</v>
      </c>
      <c r="R20" s="80" t="s">
        <v>187</v>
      </c>
      <c r="S20" s="80" t="s">
        <v>193</v>
      </c>
      <c r="T20" s="80" t="s">
        <v>193</v>
      </c>
      <c r="U20" s="80" t="s">
        <v>193</v>
      </c>
      <c r="V20" s="80">
        <v>0.01</v>
      </c>
      <c r="W20" s="80" t="s">
        <v>117</v>
      </c>
      <c r="X20" s="80" t="s">
        <v>117</v>
      </c>
      <c r="Y20" s="84">
        <v>0</v>
      </c>
      <c r="Z20" s="80" t="s">
        <v>190</v>
      </c>
      <c r="AA20" s="80" t="s">
        <v>190</v>
      </c>
      <c r="AB20" s="80" t="s">
        <v>115</v>
      </c>
      <c r="AC20" s="80" t="s">
        <v>186</v>
      </c>
      <c r="AD20" s="80" t="s">
        <v>118</v>
      </c>
      <c r="AE20" s="82">
        <v>11.3</v>
      </c>
      <c r="AF20" s="80">
        <v>7.9</v>
      </c>
      <c r="AG20" s="80">
        <v>8.1</v>
      </c>
      <c r="AH20" s="80" t="s">
        <v>189</v>
      </c>
      <c r="AI20" s="87">
        <v>800</v>
      </c>
      <c r="AJ20" s="80" t="s">
        <v>115</v>
      </c>
      <c r="AK20" s="80" t="s">
        <v>188</v>
      </c>
      <c r="AL20" s="80" t="s">
        <v>115</v>
      </c>
      <c r="AM20" s="80" t="s">
        <v>115</v>
      </c>
      <c r="AN20" s="80" t="s">
        <v>115</v>
      </c>
      <c r="AO20" s="80" t="s">
        <v>115</v>
      </c>
      <c r="AP20" s="80" t="s">
        <v>115</v>
      </c>
      <c r="AQ20" s="80" t="s">
        <v>115</v>
      </c>
      <c r="AR20" s="80" t="s">
        <v>115</v>
      </c>
    </row>
    <row r="21" spans="2:44" x14ac:dyDescent="0.3">
      <c r="B21" s="182">
        <v>29598</v>
      </c>
      <c r="C21" s="181" t="s">
        <v>178</v>
      </c>
      <c r="D21" s="80">
        <v>233</v>
      </c>
      <c r="E21" s="80">
        <v>165</v>
      </c>
      <c r="F21" s="80">
        <v>32.799999999999997</v>
      </c>
      <c r="G21" s="80" t="s">
        <v>116</v>
      </c>
      <c r="H21" s="80">
        <v>9.08</v>
      </c>
      <c r="I21" s="80">
        <v>32</v>
      </c>
      <c r="J21" s="80" t="s">
        <v>119</v>
      </c>
      <c r="K21" s="80" t="s">
        <v>116</v>
      </c>
      <c r="L21" s="80" t="s">
        <v>116</v>
      </c>
      <c r="M21" s="80">
        <v>0.64</v>
      </c>
      <c r="N21" s="80" t="s">
        <v>117</v>
      </c>
      <c r="O21" s="80">
        <v>0.17</v>
      </c>
      <c r="P21" s="80" t="s">
        <v>120</v>
      </c>
      <c r="Q21" s="80">
        <v>2.11</v>
      </c>
      <c r="R21" s="80" t="s">
        <v>187</v>
      </c>
      <c r="S21" s="80" t="s">
        <v>193</v>
      </c>
      <c r="T21" s="80" t="s">
        <v>193</v>
      </c>
      <c r="U21" s="80">
        <v>1.2699999999999999E-2</v>
      </c>
      <c r="V21" s="80" t="s">
        <v>121</v>
      </c>
      <c r="W21" s="80" t="s">
        <v>117</v>
      </c>
      <c r="X21" s="80" t="s">
        <v>117</v>
      </c>
      <c r="Y21" s="84">
        <v>0</v>
      </c>
      <c r="Z21" s="80">
        <v>0.18</v>
      </c>
      <c r="AA21" s="80">
        <v>0.09</v>
      </c>
      <c r="AB21" s="80" t="s">
        <v>188</v>
      </c>
      <c r="AC21" s="80" t="s">
        <v>186</v>
      </c>
      <c r="AD21" s="80" t="s">
        <v>118</v>
      </c>
      <c r="AE21" s="80">
        <v>9.5</v>
      </c>
      <c r="AF21" s="80">
        <v>7.3</v>
      </c>
      <c r="AG21" s="80">
        <v>9</v>
      </c>
      <c r="AH21" s="87">
        <v>230</v>
      </c>
      <c r="AI21" s="87">
        <v>24000</v>
      </c>
      <c r="AJ21" s="80" t="s">
        <v>115</v>
      </c>
      <c r="AK21" s="80" t="s">
        <v>115</v>
      </c>
      <c r="AL21" s="80" t="s">
        <v>115</v>
      </c>
      <c r="AM21" s="80" t="s">
        <v>115</v>
      </c>
      <c r="AN21" s="80" t="s">
        <v>115</v>
      </c>
      <c r="AO21" s="80" t="s">
        <v>115</v>
      </c>
      <c r="AP21" s="80" t="s">
        <v>115</v>
      </c>
      <c r="AQ21" s="80" t="s">
        <v>115</v>
      </c>
      <c r="AR21" s="80" t="s">
        <v>115</v>
      </c>
    </row>
    <row r="22" spans="2:44" x14ac:dyDescent="0.3">
      <c r="B22" s="183">
        <v>36731</v>
      </c>
      <c r="C22" s="181">
        <v>40882</v>
      </c>
      <c r="D22" s="80">
        <v>245</v>
      </c>
      <c r="E22" s="80">
        <v>196</v>
      </c>
      <c r="F22" s="80">
        <v>35.4</v>
      </c>
      <c r="G22" s="80" t="s">
        <v>116</v>
      </c>
      <c r="H22" s="80">
        <v>7.72</v>
      </c>
      <c r="I22" s="80">
        <v>21</v>
      </c>
      <c r="J22" s="80" t="s">
        <v>119</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t="s">
        <v>186</v>
      </c>
      <c r="AD22" s="80" t="s">
        <v>118</v>
      </c>
      <c r="AE22" s="82">
        <v>8.3000000000000007</v>
      </c>
      <c r="AF22" s="80">
        <v>7.7</v>
      </c>
      <c r="AG22" s="80">
        <v>6</v>
      </c>
      <c r="AH22" s="87">
        <v>300</v>
      </c>
      <c r="AI22" s="87">
        <v>300</v>
      </c>
      <c r="AJ22" s="80" t="s">
        <v>115</v>
      </c>
      <c r="AK22" s="80" t="s">
        <v>115</v>
      </c>
      <c r="AL22" s="80" t="s">
        <v>115</v>
      </c>
      <c r="AM22" s="80" t="s">
        <v>188</v>
      </c>
      <c r="AN22" s="80" t="s">
        <v>115</v>
      </c>
      <c r="AO22" s="80" t="s">
        <v>115</v>
      </c>
      <c r="AP22" s="80" t="s">
        <v>115</v>
      </c>
      <c r="AQ22" s="80" t="s">
        <v>115</v>
      </c>
      <c r="AR22" s="80" t="s">
        <v>115</v>
      </c>
    </row>
    <row r="23" spans="2:44" x14ac:dyDescent="0.3">
      <c r="B23" s="202">
        <v>9627</v>
      </c>
      <c r="C23" s="181">
        <v>40998</v>
      </c>
      <c r="D23" s="202">
        <v>349</v>
      </c>
      <c r="E23" s="202">
        <v>230</v>
      </c>
      <c r="F23" s="202" t="s">
        <v>119</v>
      </c>
      <c r="G23" s="202">
        <v>0.13</v>
      </c>
      <c r="H23" s="202">
        <v>11.17</v>
      </c>
      <c r="I23" s="202">
        <v>64</v>
      </c>
      <c r="J23" s="202" t="s">
        <v>214</v>
      </c>
      <c r="K23" s="202" t="s">
        <v>116</v>
      </c>
      <c r="L23" s="202" t="s">
        <v>115</v>
      </c>
      <c r="M23" s="202">
        <v>0.14000000000000001</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2">
        <v>16.600000000000001</v>
      </c>
      <c r="AF23" s="202">
        <v>9</v>
      </c>
      <c r="AG23" s="202">
        <v>21.6</v>
      </c>
      <c r="AH23" s="202">
        <v>400</v>
      </c>
      <c r="AI23" s="202">
        <v>17000</v>
      </c>
      <c r="AJ23" s="202" t="s">
        <v>115</v>
      </c>
      <c r="AK23" s="202" t="s">
        <v>115</v>
      </c>
      <c r="AL23" t="s">
        <v>115</v>
      </c>
      <c r="AM23" s="203" t="s">
        <v>115</v>
      </c>
      <c r="AN23" s="203" t="s">
        <v>115</v>
      </c>
      <c r="AO23" s="202" t="s">
        <v>115</v>
      </c>
      <c r="AP23" s="205" t="s">
        <v>115</v>
      </c>
      <c r="AQ23" s="205" t="s">
        <v>115</v>
      </c>
      <c r="AR23" s="205" t="s">
        <v>115</v>
      </c>
    </row>
    <row r="24" spans="2:44" x14ac:dyDescent="0.3">
      <c r="B24" s="182">
        <v>17988</v>
      </c>
      <c r="C24" s="181">
        <v>41073</v>
      </c>
      <c r="D24" s="80">
        <v>227</v>
      </c>
      <c r="E24" s="80">
        <v>155</v>
      </c>
      <c r="F24" s="80">
        <v>1056</v>
      </c>
      <c r="G24" s="80" t="s">
        <v>115</v>
      </c>
      <c r="H24" s="80" t="s">
        <v>115</v>
      </c>
      <c r="I24" s="80" t="s">
        <v>115</v>
      </c>
      <c r="J24" s="80" t="s">
        <v>115</v>
      </c>
      <c r="K24" s="80" t="s">
        <v>115</v>
      </c>
      <c r="L24" s="80" t="s">
        <v>115</v>
      </c>
      <c r="M24" s="80" t="s">
        <v>115</v>
      </c>
      <c r="N24" s="80" t="s">
        <v>115</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118</v>
      </c>
      <c r="AE24" s="80">
        <v>25.7</v>
      </c>
      <c r="AF24" s="80">
        <v>7.24</v>
      </c>
      <c r="AG24" s="80">
        <v>12.6</v>
      </c>
      <c r="AH24" s="87">
        <v>230</v>
      </c>
      <c r="AI24" s="87">
        <v>160000</v>
      </c>
      <c r="AJ24" s="80" t="s">
        <v>115</v>
      </c>
      <c r="AK24" s="80" t="s">
        <v>115</v>
      </c>
      <c r="AL24" s="80" t="s">
        <v>115</v>
      </c>
      <c r="AM24" s="80">
        <v>3.8</v>
      </c>
      <c r="AN24" s="80" t="s">
        <v>115</v>
      </c>
      <c r="AO24" s="80">
        <v>3.27</v>
      </c>
      <c r="AP24" s="80" t="s">
        <v>115</v>
      </c>
      <c r="AQ24" s="80" t="s">
        <v>115</v>
      </c>
      <c r="AR24" s="80" t="s">
        <v>115</v>
      </c>
    </row>
    <row r="25" spans="2:44" x14ac:dyDescent="0.3">
      <c r="B25" s="182">
        <v>29834</v>
      </c>
      <c r="C25" s="181">
        <v>41185</v>
      </c>
      <c r="D25" s="80">
        <v>324</v>
      </c>
      <c r="E25" s="80">
        <v>249</v>
      </c>
      <c r="F25" s="80">
        <v>55</v>
      </c>
      <c r="G25" s="80" t="s">
        <v>115</v>
      </c>
      <c r="H25" s="80" t="s">
        <v>115</v>
      </c>
      <c r="I25" s="80" t="s">
        <v>115</v>
      </c>
      <c r="J25" s="80" t="s">
        <v>115</v>
      </c>
      <c r="K25" s="80" t="s">
        <v>115</v>
      </c>
      <c r="L25" s="80" t="s">
        <v>115</v>
      </c>
      <c r="M25" s="80" t="s">
        <v>115</v>
      </c>
      <c r="N25" s="80" t="s">
        <v>115</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t="s">
        <v>118</v>
      </c>
      <c r="AE25" s="80">
        <v>8.3000000000000007</v>
      </c>
      <c r="AF25" s="80">
        <v>7.81</v>
      </c>
      <c r="AG25" s="80">
        <v>14.7</v>
      </c>
      <c r="AH25" s="87">
        <v>240</v>
      </c>
      <c r="AI25" s="87" t="s">
        <v>213</v>
      </c>
      <c r="AJ25" s="80" t="s">
        <v>115</v>
      </c>
      <c r="AK25" s="80" t="s">
        <v>115</v>
      </c>
      <c r="AL25" s="80" t="s">
        <v>115</v>
      </c>
      <c r="AM25" s="80">
        <v>0.5</v>
      </c>
      <c r="AN25" s="80" t="s">
        <v>115</v>
      </c>
      <c r="AO25" s="80">
        <v>3.53</v>
      </c>
      <c r="AP25" s="80" t="s">
        <v>115</v>
      </c>
      <c r="AQ25" s="80" t="s">
        <v>115</v>
      </c>
      <c r="AR25" s="80" t="s">
        <v>115</v>
      </c>
    </row>
    <row r="26" spans="2:44" x14ac:dyDescent="0.3">
      <c r="B26" s="182">
        <v>38420</v>
      </c>
      <c r="C26" s="181">
        <v>41257</v>
      </c>
      <c r="D26" s="80">
        <v>221</v>
      </c>
      <c r="E26" s="80">
        <v>159</v>
      </c>
      <c r="F26" s="80">
        <v>136</v>
      </c>
      <c r="G26" s="80" t="s">
        <v>115</v>
      </c>
      <c r="H26" s="80" t="s">
        <v>115</v>
      </c>
      <c r="I26" s="80" t="s">
        <v>115</v>
      </c>
      <c r="J26" s="80" t="s">
        <v>115</v>
      </c>
      <c r="K26" s="80" t="s">
        <v>115</v>
      </c>
      <c r="L26" s="80" t="s">
        <v>115</v>
      </c>
      <c r="M26" s="80" t="s">
        <v>115</v>
      </c>
      <c r="N26" s="80" t="s">
        <v>115</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v>3.6</v>
      </c>
      <c r="AE26" s="80">
        <v>8.5</v>
      </c>
      <c r="AF26" s="80">
        <v>7.32</v>
      </c>
      <c r="AG26" s="80">
        <v>18.7</v>
      </c>
      <c r="AH26" s="87">
        <v>1700</v>
      </c>
      <c r="AI26" s="87">
        <v>24000</v>
      </c>
      <c r="AJ26" s="80" t="s">
        <v>115</v>
      </c>
      <c r="AK26" s="80" t="s">
        <v>115</v>
      </c>
      <c r="AL26" s="80" t="s">
        <v>115</v>
      </c>
      <c r="AM26" s="80">
        <v>0.6</v>
      </c>
      <c r="AN26" s="80" t="s">
        <v>115</v>
      </c>
      <c r="AO26" s="80">
        <v>1.46</v>
      </c>
      <c r="AP26" s="80" t="s">
        <v>115</v>
      </c>
      <c r="AQ26" s="80" t="s">
        <v>115</v>
      </c>
      <c r="AR26" s="80" t="s">
        <v>115</v>
      </c>
    </row>
    <row r="27" spans="2:44" x14ac:dyDescent="0.3">
      <c r="B27" s="80">
        <v>9243</v>
      </c>
      <c r="C27" s="181">
        <v>41355</v>
      </c>
      <c r="D27" s="80">
        <v>393</v>
      </c>
      <c r="E27" s="80">
        <v>266</v>
      </c>
      <c r="F27" s="80">
        <v>7.6</v>
      </c>
      <c r="G27" s="80">
        <v>0.52</v>
      </c>
      <c r="H27" s="80">
        <v>11.75</v>
      </c>
      <c r="I27" s="80">
        <v>24</v>
      </c>
      <c r="J27" s="80">
        <v>5.2</v>
      </c>
      <c r="K27" s="80" t="s">
        <v>190</v>
      </c>
      <c r="L27" s="80" t="s">
        <v>115</v>
      </c>
      <c r="M27" s="80">
        <v>0.27</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3.5</v>
      </c>
      <c r="AE27" s="80">
        <v>7.53</v>
      </c>
      <c r="AF27" s="80">
        <v>8.51</v>
      </c>
      <c r="AG27" s="80">
        <v>17.600000000000001</v>
      </c>
      <c r="AH27" s="80" t="s">
        <v>189</v>
      </c>
      <c r="AI27" s="87">
        <v>30000</v>
      </c>
      <c r="AJ27" s="80" t="s">
        <v>115</v>
      </c>
      <c r="AK27" s="80" t="s">
        <v>115</v>
      </c>
      <c r="AL27" s="80" t="s">
        <v>115</v>
      </c>
      <c r="AM27" s="80">
        <v>0.6</v>
      </c>
      <c r="AN27" s="80" t="s">
        <v>115</v>
      </c>
      <c r="AO27" s="80">
        <v>4.26</v>
      </c>
      <c r="AP27" s="80" t="s">
        <v>115</v>
      </c>
      <c r="AQ27" s="80" t="s">
        <v>115</v>
      </c>
      <c r="AR27" s="80" t="s">
        <v>115</v>
      </c>
    </row>
    <row r="28" spans="2:44" x14ac:dyDescent="0.3">
      <c r="B28" s="80">
        <v>21837</v>
      </c>
      <c r="C28" s="181">
        <v>41453</v>
      </c>
      <c r="D28" s="80">
        <v>345</v>
      </c>
      <c r="E28" s="80">
        <v>243</v>
      </c>
      <c r="F28" s="80">
        <v>171</v>
      </c>
      <c r="G28" s="80" t="s">
        <v>115</v>
      </c>
      <c r="H28" s="80" t="s">
        <v>115</v>
      </c>
      <c r="I28" s="80" t="s">
        <v>115</v>
      </c>
      <c r="J28" s="80" t="s">
        <v>115</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v>3.1</v>
      </c>
      <c r="AE28" s="80">
        <v>12.28</v>
      </c>
      <c r="AF28" s="80">
        <v>7.7</v>
      </c>
      <c r="AG28" s="80">
        <v>11.3</v>
      </c>
      <c r="AH28" s="80">
        <v>3000</v>
      </c>
      <c r="AI28" s="80" t="s">
        <v>191</v>
      </c>
      <c r="AJ28" s="80" t="s">
        <v>115</v>
      </c>
      <c r="AK28" s="80" t="s">
        <v>115</v>
      </c>
      <c r="AL28" s="80" t="s">
        <v>115</v>
      </c>
      <c r="AM28" s="80">
        <v>0.8</v>
      </c>
      <c r="AN28" s="80" t="s">
        <v>115</v>
      </c>
      <c r="AO28" s="80">
        <v>0.57999999999999996</v>
      </c>
      <c r="AP28" s="80" t="s">
        <v>115</v>
      </c>
      <c r="AQ28" s="80" t="s">
        <v>115</v>
      </c>
      <c r="AR28" s="80" t="s">
        <v>115</v>
      </c>
    </row>
    <row r="29" spans="2:44" x14ac:dyDescent="0.3">
      <c r="B29" s="80">
        <v>36509</v>
      </c>
      <c r="C29" s="181">
        <v>41544</v>
      </c>
      <c r="D29" s="80">
        <v>342</v>
      </c>
      <c r="E29" s="80">
        <v>223</v>
      </c>
      <c r="F29" s="80" t="s">
        <v>119</v>
      </c>
      <c r="G29" s="80" t="s">
        <v>115</v>
      </c>
      <c r="H29" s="80" t="s">
        <v>115</v>
      </c>
      <c r="I29" s="80" t="s">
        <v>115</v>
      </c>
      <c r="J29" s="80" t="s">
        <v>115</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v>6.2</v>
      </c>
      <c r="AE29" s="80">
        <v>8.1999999999999993</v>
      </c>
      <c r="AF29" s="80">
        <v>7.64</v>
      </c>
      <c r="AG29" s="80">
        <v>14.1</v>
      </c>
      <c r="AH29" s="80">
        <v>90</v>
      </c>
      <c r="AI29" s="80">
        <v>800</v>
      </c>
      <c r="AJ29" s="80" t="s">
        <v>115</v>
      </c>
      <c r="AK29" s="80" t="s">
        <v>115</v>
      </c>
      <c r="AL29" s="80" t="s">
        <v>115</v>
      </c>
      <c r="AM29" s="80">
        <v>0.1</v>
      </c>
      <c r="AN29" s="80" t="s">
        <v>115</v>
      </c>
      <c r="AO29" s="80">
        <v>3.1</v>
      </c>
      <c r="AP29" s="80" t="s">
        <v>115</v>
      </c>
      <c r="AQ29" s="80" t="s">
        <v>115</v>
      </c>
      <c r="AR29" s="80" t="s">
        <v>115</v>
      </c>
    </row>
    <row r="30" spans="2:44" x14ac:dyDescent="0.3">
      <c r="B30" s="80">
        <v>47429</v>
      </c>
      <c r="C30" s="181">
        <v>41614</v>
      </c>
      <c r="D30" s="80">
        <v>306</v>
      </c>
      <c r="E30" s="80">
        <v>294</v>
      </c>
      <c r="F30" s="80">
        <v>43.2</v>
      </c>
      <c r="G30" s="80" t="s">
        <v>115</v>
      </c>
      <c r="H30" s="80" t="s">
        <v>115</v>
      </c>
      <c r="I30" s="80" t="s">
        <v>115</v>
      </c>
      <c r="J30" s="80" t="s">
        <v>115</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v>3.2</v>
      </c>
      <c r="AE30" s="80">
        <v>8.3000000000000007</v>
      </c>
      <c r="AF30" s="80">
        <v>8.0399999999999991</v>
      </c>
      <c r="AG30" s="80">
        <v>13.6</v>
      </c>
      <c r="AH30" s="87">
        <v>240</v>
      </c>
      <c r="AI30" s="87">
        <v>240</v>
      </c>
      <c r="AJ30" s="80" t="s">
        <v>115</v>
      </c>
      <c r="AK30" s="80" t="s">
        <v>115</v>
      </c>
      <c r="AL30" s="80" t="s">
        <v>115</v>
      </c>
      <c r="AM30" s="80">
        <v>0.2</v>
      </c>
      <c r="AN30" s="80" t="s">
        <v>115</v>
      </c>
      <c r="AO30" s="80">
        <v>1.97</v>
      </c>
      <c r="AP30" s="80" t="s">
        <v>115</v>
      </c>
      <c r="AQ30" s="80" t="s">
        <v>115</v>
      </c>
      <c r="AR30" s="80" t="s">
        <v>115</v>
      </c>
    </row>
    <row r="31" spans="2:44" x14ac:dyDescent="0.3">
      <c r="B31" s="80">
        <v>12780</v>
      </c>
      <c r="C31" s="181">
        <v>41726</v>
      </c>
      <c r="D31" s="80">
        <v>417</v>
      </c>
      <c r="E31" s="80">
        <v>294</v>
      </c>
      <c r="F31" s="80">
        <v>7.9</v>
      </c>
      <c r="G31" s="80" t="s">
        <v>116</v>
      </c>
      <c r="H31" s="80" t="s">
        <v>115</v>
      </c>
      <c r="I31" s="80">
        <v>45</v>
      </c>
      <c r="J31" s="80">
        <v>88.4</v>
      </c>
      <c r="K31" s="80" t="s">
        <v>190</v>
      </c>
      <c r="L31" s="80" t="s">
        <v>190</v>
      </c>
      <c r="M31" s="80">
        <v>0.25</v>
      </c>
      <c r="N31" s="80">
        <v>0.08</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115</v>
      </c>
      <c r="AD31" s="80">
        <v>7.8</v>
      </c>
      <c r="AE31" s="80">
        <v>9.4</v>
      </c>
      <c r="AF31" s="80">
        <v>7.37</v>
      </c>
      <c r="AG31" s="80">
        <v>17.5</v>
      </c>
      <c r="AH31" s="80">
        <v>500</v>
      </c>
      <c r="AI31" s="80">
        <v>500</v>
      </c>
      <c r="AJ31" s="80" t="s">
        <v>115</v>
      </c>
      <c r="AK31" s="80" t="s">
        <v>115</v>
      </c>
      <c r="AL31" s="80" t="s">
        <v>115</v>
      </c>
      <c r="AM31" s="80">
        <v>0.1</v>
      </c>
      <c r="AN31" s="80" t="s">
        <v>115</v>
      </c>
      <c r="AO31" s="80">
        <v>3.29</v>
      </c>
      <c r="AP31" s="80" t="s">
        <v>115</v>
      </c>
      <c r="AQ31" s="80" t="s">
        <v>115</v>
      </c>
      <c r="AR31" s="80" t="s">
        <v>115</v>
      </c>
    </row>
    <row r="32" spans="2:44" x14ac:dyDescent="0.3">
      <c r="B32" s="80">
        <v>25429</v>
      </c>
      <c r="C32" s="181">
        <v>41810</v>
      </c>
      <c r="D32" s="80">
        <v>418</v>
      </c>
      <c r="E32" s="80">
        <v>234</v>
      </c>
      <c r="F32" s="80">
        <v>33.5</v>
      </c>
      <c r="G32" s="80" t="s">
        <v>115</v>
      </c>
      <c r="H32" s="80" t="s">
        <v>115</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v>4.3</v>
      </c>
      <c r="AE32" s="80">
        <v>10.199999999999999</v>
      </c>
      <c r="AF32" s="80">
        <v>7.43</v>
      </c>
      <c r="AG32" s="80">
        <v>10.3</v>
      </c>
      <c r="AH32" s="80">
        <v>50</v>
      </c>
      <c r="AI32" s="80">
        <v>50</v>
      </c>
      <c r="AJ32" s="80" t="s">
        <v>115</v>
      </c>
      <c r="AK32" s="80" t="s">
        <v>115</v>
      </c>
      <c r="AL32" s="80" t="s">
        <v>115</v>
      </c>
      <c r="AM32" s="80">
        <v>0.2</v>
      </c>
      <c r="AN32" s="80" t="s">
        <v>115</v>
      </c>
      <c r="AO32" s="80">
        <v>2.5299999999999998</v>
      </c>
      <c r="AP32" s="80" t="s">
        <v>115</v>
      </c>
      <c r="AQ32" s="80" t="s">
        <v>115</v>
      </c>
      <c r="AR32" s="80" t="s">
        <v>115</v>
      </c>
    </row>
    <row r="33" spans="2:44" x14ac:dyDescent="0.3">
      <c r="B33" s="80">
        <v>40459</v>
      </c>
      <c r="C33" s="181">
        <v>41913</v>
      </c>
      <c r="D33" s="80">
        <v>301</v>
      </c>
      <c r="E33" s="80">
        <v>173</v>
      </c>
      <c r="F33" s="80">
        <v>18.3</v>
      </c>
      <c r="G33" s="80">
        <v>0.13</v>
      </c>
      <c r="H33" s="80" t="s">
        <v>115</v>
      </c>
      <c r="I33" s="80" t="s">
        <v>115</v>
      </c>
      <c r="J33" s="80" t="s">
        <v>115</v>
      </c>
      <c r="K33" s="80" t="s">
        <v>190</v>
      </c>
      <c r="L33" s="80" t="s">
        <v>190</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186</v>
      </c>
      <c r="AD33" s="80">
        <v>3.1</v>
      </c>
      <c r="AE33" s="80">
        <v>9.6999999999999993</v>
      </c>
      <c r="AF33" s="80">
        <v>7.47</v>
      </c>
      <c r="AG33" s="80">
        <v>15</v>
      </c>
      <c r="AH33" s="80">
        <v>110</v>
      </c>
      <c r="AI33" s="80">
        <v>280</v>
      </c>
      <c r="AJ33" s="80" t="s">
        <v>115</v>
      </c>
      <c r="AK33" s="80" t="s">
        <v>115</v>
      </c>
      <c r="AL33" s="80" t="s">
        <v>115</v>
      </c>
      <c r="AM33" s="80">
        <v>0.1</v>
      </c>
      <c r="AN33" s="80" t="s">
        <v>115</v>
      </c>
      <c r="AO33" s="80">
        <v>1.96</v>
      </c>
      <c r="AP33" s="80" t="s">
        <v>115</v>
      </c>
      <c r="AQ33" s="80" t="s">
        <v>115</v>
      </c>
      <c r="AR33" s="80" t="s">
        <v>115</v>
      </c>
    </row>
    <row r="34" spans="2:44" x14ac:dyDescent="0.3">
      <c r="B34" s="202" t="s">
        <v>53</v>
      </c>
      <c r="C34" s="265">
        <v>41990</v>
      </c>
      <c r="D34" s="202" t="s">
        <v>115</v>
      </c>
      <c r="E34" s="202" t="s">
        <v>115</v>
      </c>
      <c r="F34" s="202" t="s">
        <v>115</v>
      </c>
      <c r="G34" s="202" t="s">
        <v>115</v>
      </c>
      <c r="H34" s="202" t="s">
        <v>115</v>
      </c>
      <c r="I34" s="202" t="s">
        <v>115</v>
      </c>
      <c r="J34" s="202" t="s">
        <v>115</v>
      </c>
      <c r="K34" s="202" t="s">
        <v>115</v>
      </c>
      <c r="L34" s="202" t="s">
        <v>115</v>
      </c>
      <c r="M34" s="202" t="s">
        <v>115</v>
      </c>
      <c r="N34" s="202" t="s">
        <v>115</v>
      </c>
      <c r="O34" s="202" t="s">
        <v>115</v>
      </c>
      <c r="P34" s="202" t="s">
        <v>115</v>
      </c>
      <c r="Q34" s="202" t="s">
        <v>115</v>
      </c>
      <c r="R34" s="202" t="s">
        <v>115</v>
      </c>
      <c r="S34" s="202" t="s">
        <v>115</v>
      </c>
      <c r="T34" s="202" t="s">
        <v>115</v>
      </c>
      <c r="U34" s="202" t="s">
        <v>115</v>
      </c>
      <c r="V34" s="202" t="s">
        <v>115</v>
      </c>
      <c r="W34" s="202" t="s">
        <v>115</v>
      </c>
      <c r="X34" s="202" t="s">
        <v>115</v>
      </c>
      <c r="Y34" s="202" t="s">
        <v>115</v>
      </c>
      <c r="Z34" s="202" t="s">
        <v>115</v>
      </c>
      <c r="AA34" s="202" t="s">
        <v>115</v>
      </c>
      <c r="AB34" s="202" t="s">
        <v>115</v>
      </c>
      <c r="AC34" s="202" t="s">
        <v>115</v>
      </c>
      <c r="AD34" s="202" t="s">
        <v>115</v>
      </c>
      <c r="AE34" s="202" t="s">
        <v>115</v>
      </c>
      <c r="AF34" s="202" t="s">
        <v>115</v>
      </c>
      <c r="AG34" s="202" t="s">
        <v>115</v>
      </c>
      <c r="AH34" s="202" t="s">
        <v>115</v>
      </c>
      <c r="AI34" s="202" t="s">
        <v>115</v>
      </c>
      <c r="AJ34" s="202" t="s">
        <v>115</v>
      </c>
      <c r="AK34" s="202" t="s">
        <v>115</v>
      </c>
      <c r="AL34" s="202" t="s">
        <v>115</v>
      </c>
      <c r="AM34" s="202" t="s">
        <v>115</v>
      </c>
      <c r="AN34" s="202" t="s">
        <v>115</v>
      </c>
      <c r="AO34" s="202" t="s">
        <v>115</v>
      </c>
      <c r="AP34" s="202" t="s">
        <v>115</v>
      </c>
      <c r="AQ34" s="80" t="s">
        <v>115</v>
      </c>
      <c r="AR34" s="80" t="s">
        <v>115</v>
      </c>
    </row>
  </sheetData>
  <sheetProtection algorithmName="SHA-512" hashValue="MbS+0hSt+N38hGbFMNMhiViFHPpeyQEC+i7Lc9WnwZwtFs2xyP4upDwBaA6uZ204w8R8wOW+FcFZxaxNH+lolA==" saltValue="tpnHXDcyKZ3EmQNq70AkZQ==" spinCount="100000" sheet="1" objects="1" scenarios="1"/>
  <mergeCells count="2">
    <mergeCell ref="B1:B2"/>
    <mergeCell ref="C1: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4"/>
  <dimension ref="B1:AR34"/>
  <sheetViews>
    <sheetView zoomScale="85" zoomScaleNormal="85" workbookViewId="0">
      <pane xSplit="3" topLeftCell="L1" activePane="topRight" state="frozen"/>
      <selection pane="topRight" activeCell="AH18" sqref="AH18"/>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182">
        <v>8816</v>
      </c>
      <c r="C3" s="181">
        <v>39155</v>
      </c>
      <c r="D3" s="80">
        <v>374</v>
      </c>
      <c r="E3" s="80">
        <v>239</v>
      </c>
      <c r="F3" s="80">
        <v>18</v>
      </c>
      <c r="G3" s="80">
        <v>0.03</v>
      </c>
      <c r="H3" s="80">
        <v>13.69</v>
      </c>
      <c r="I3" s="80">
        <v>84.4</v>
      </c>
      <c r="J3" s="80" t="s">
        <v>119</v>
      </c>
      <c r="K3" s="80" t="s">
        <v>116</v>
      </c>
      <c r="L3" s="80" t="s">
        <v>116</v>
      </c>
      <c r="M3" s="80">
        <v>0.67</v>
      </c>
      <c r="N3" s="80" t="s">
        <v>117</v>
      </c>
      <c r="O3" s="80">
        <v>0.08</v>
      </c>
      <c r="P3" s="80" t="s">
        <v>120</v>
      </c>
      <c r="Q3" s="80">
        <v>0.63</v>
      </c>
      <c r="R3" s="80">
        <v>0.3</v>
      </c>
      <c r="S3" s="80" t="s">
        <v>193</v>
      </c>
      <c r="T3" s="80" t="s">
        <v>193</v>
      </c>
      <c r="U3" s="80">
        <v>1.03E-2</v>
      </c>
      <c r="V3" s="80" t="s">
        <v>121</v>
      </c>
      <c r="W3" s="80" t="s">
        <v>190</v>
      </c>
      <c r="X3" s="80" t="s">
        <v>190</v>
      </c>
      <c r="Y3" s="80" t="s">
        <v>115</v>
      </c>
      <c r="Z3" s="80" t="s">
        <v>188</v>
      </c>
      <c r="AA3" s="80" t="s">
        <v>188</v>
      </c>
      <c r="AB3" s="80" t="s">
        <v>115</v>
      </c>
      <c r="AC3" s="80">
        <v>0.09</v>
      </c>
      <c r="AD3" s="80">
        <v>2</v>
      </c>
      <c r="AE3" s="80">
        <v>7.6</v>
      </c>
      <c r="AF3" s="80">
        <v>7.1</v>
      </c>
      <c r="AG3" s="80">
        <v>19.8</v>
      </c>
      <c r="AH3" s="80">
        <v>2300</v>
      </c>
      <c r="AI3" s="80">
        <v>3000</v>
      </c>
      <c r="AJ3" s="80" t="s">
        <v>115</v>
      </c>
      <c r="AK3" s="80" t="s">
        <v>117</v>
      </c>
      <c r="AL3" s="80" t="s">
        <v>115</v>
      </c>
      <c r="AM3" s="80" t="s">
        <v>115</v>
      </c>
      <c r="AN3" s="80" t="s">
        <v>115</v>
      </c>
      <c r="AO3" s="80" t="s">
        <v>115</v>
      </c>
      <c r="AP3" s="80" t="s">
        <v>115</v>
      </c>
      <c r="AQ3" s="80" t="s">
        <v>115</v>
      </c>
      <c r="AR3" s="80" t="s">
        <v>115</v>
      </c>
    </row>
    <row r="4" spans="2:44" x14ac:dyDescent="0.3">
      <c r="B4" s="182">
        <v>18758</v>
      </c>
      <c r="C4" s="181">
        <v>39244</v>
      </c>
      <c r="D4" s="80">
        <v>399</v>
      </c>
      <c r="E4" s="80">
        <v>276</v>
      </c>
      <c r="F4" s="80">
        <v>14.7</v>
      </c>
      <c r="G4" s="80">
        <v>0.08</v>
      </c>
      <c r="H4" s="80">
        <v>18.989999999999998</v>
      </c>
      <c r="I4" s="80">
        <v>138</v>
      </c>
      <c r="J4" s="80" t="s">
        <v>119</v>
      </c>
      <c r="K4" s="80" t="s">
        <v>116</v>
      </c>
      <c r="L4" s="80" t="s">
        <v>116</v>
      </c>
      <c r="M4" s="80">
        <v>1.03</v>
      </c>
      <c r="N4" s="80" t="s">
        <v>117</v>
      </c>
      <c r="O4" s="80">
        <v>0.06</v>
      </c>
      <c r="P4" s="80">
        <v>0.02</v>
      </c>
      <c r="Q4" s="80">
        <v>0.75</v>
      </c>
      <c r="R4" s="80">
        <v>0.12</v>
      </c>
      <c r="S4" s="80" t="s">
        <v>193</v>
      </c>
      <c r="T4" s="80" t="s">
        <v>193</v>
      </c>
      <c r="U4" s="80" t="s">
        <v>121</v>
      </c>
      <c r="V4" s="80" t="s">
        <v>121</v>
      </c>
      <c r="W4" s="80" t="s">
        <v>190</v>
      </c>
      <c r="X4" s="80" t="s">
        <v>190</v>
      </c>
      <c r="Y4" s="80" t="s">
        <v>115</v>
      </c>
      <c r="Z4" s="80" t="s">
        <v>188</v>
      </c>
      <c r="AA4" s="80" t="s">
        <v>188</v>
      </c>
      <c r="AB4" s="80" t="s">
        <v>115</v>
      </c>
      <c r="AC4" s="80" t="s">
        <v>190</v>
      </c>
      <c r="AD4" s="80" t="s">
        <v>118</v>
      </c>
      <c r="AE4" s="80">
        <v>9.3000000000000007</v>
      </c>
      <c r="AF4" s="80">
        <v>7.7</v>
      </c>
      <c r="AG4" s="80">
        <v>9.3000000000000007</v>
      </c>
      <c r="AH4" s="80">
        <v>230</v>
      </c>
      <c r="AI4" s="80">
        <v>2300</v>
      </c>
      <c r="AJ4" s="80" t="s">
        <v>115</v>
      </c>
      <c r="AK4" s="80" t="s">
        <v>117</v>
      </c>
      <c r="AL4" s="80" t="s">
        <v>115</v>
      </c>
      <c r="AM4" s="80" t="s">
        <v>115</v>
      </c>
      <c r="AN4" s="80" t="s">
        <v>115</v>
      </c>
      <c r="AO4" s="80" t="s">
        <v>115</v>
      </c>
      <c r="AP4" s="80" t="s">
        <v>115</v>
      </c>
      <c r="AQ4" s="80" t="s">
        <v>115</v>
      </c>
      <c r="AR4" s="80" t="s">
        <v>115</v>
      </c>
    </row>
    <row r="5" spans="2:44" x14ac:dyDescent="0.3">
      <c r="B5" s="182">
        <v>27202</v>
      </c>
      <c r="C5" s="181">
        <v>39329</v>
      </c>
      <c r="D5" s="80">
        <v>331</v>
      </c>
      <c r="E5" s="80">
        <v>117</v>
      </c>
      <c r="F5" s="80" t="s">
        <v>119</v>
      </c>
      <c r="G5" s="80">
        <v>0.09</v>
      </c>
      <c r="H5" s="80">
        <v>25.69</v>
      </c>
      <c r="I5" s="80">
        <v>103</v>
      </c>
      <c r="J5" s="80" t="s">
        <v>119</v>
      </c>
      <c r="K5" s="80" t="s">
        <v>116</v>
      </c>
      <c r="L5" s="80" t="s">
        <v>116</v>
      </c>
      <c r="M5" s="80">
        <v>0.54</v>
      </c>
      <c r="N5" s="80" t="s">
        <v>117</v>
      </c>
      <c r="O5" s="80">
        <v>0.04</v>
      </c>
      <c r="P5" s="80" t="s">
        <v>120</v>
      </c>
      <c r="Q5" s="80">
        <v>0.48</v>
      </c>
      <c r="R5" s="80">
        <v>0.16</v>
      </c>
      <c r="S5" s="80" t="s">
        <v>193</v>
      </c>
      <c r="T5" s="80" t="s">
        <v>193</v>
      </c>
      <c r="U5" s="80">
        <v>1.3299999999999999E-2</v>
      </c>
      <c r="V5" s="80" t="s">
        <v>121</v>
      </c>
      <c r="W5" s="80" t="s">
        <v>190</v>
      </c>
      <c r="X5" s="80" t="s">
        <v>190</v>
      </c>
      <c r="Y5" s="80" t="s">
        <v>115</v>
      </c>
      <c r="Z5" s="80" t="s">
        <v>188</v>
      </c>
      <c r="AA5" s="80" t="s">
        <v>188</v>
      </c>
      <c r="AB5" s="80" t="s">
        <v>115</v>
      </c>
      <c r="AC5" s="80" t="s">
        <v>190</v>
      </c>
      <c r="AD5" s="80" t="s">
        <v>118</v>
      </c>
      <c r="AE5" s="80">
        <v>9.5</v>
      </c>
      <c r="AF5" s="80">
        <v>7.1</v>
      </c>
      <c r="AG5" s="80">
        <v>11.9</v>
      </c>
      <c r="AH5" s="80">
        <v>130</v>
      </c>
      <c r="AI5" s="80">
        <v>1700</v>
      </c>
      <c r="AJ5" s="80" t="s">
        <v>115</v>
      </c>
      <c r="AK5" s="80" t="s">
        <v>117</v>
      </c>
      <c r="AL5" s="80" t="s">
        <v>115</v>
      </c>
      <c r="AM5" s="80" t="s">
        <v>115</v>
      </c>
      <c r="AN5" s="80" t="s">
        <v>115</v>
      </c>
      <c r="AO5" s="80" t="s">
        <v>115</v>
      </c>
      <c r="AP5" s="80" t="s">
        <v>115</v>
      </c>
      <c r="AQ5" s="80" t="s">
        <v>115</v>
      </c>
      <c r="AR5" s="80" t="s">
        <v>115</v>
      </c>
    </row>
    <row r="6" spans="2:44" x14ac:dyDescent="0.3">
      <c r="B6" s="182">
        <v>36617</v>
      </c>
      <c r="C6" s="181">
        <v>39426</v>
      </c>
      <c r="D6" s="80">
        <v>341</v>
      </c>
      <c r="E6" s="80">
        <v>196</v>
      </c>
      <c r="F6" s="80">
        <v>7.6</v>
      </c>
      <c r="G6" s="80">
        <v>0.2</v>
      </c>
      <c r="H6" s="80">
        <v>15.59</v>
      </c>
      <c r="I6" s="80">
        <v>34.6</v>
      </c>
      <c r="J6" s="80">
        <v>5.8</v>
      </c>
      <c r="K6" s="80" t="s">
        <v>116</v>
      </c>
      <c r="L6" s="80" t="s">
        <v>116</v>
      </c>
      <c r="M6" s="80">
        <v>0.27</v>
      </c>
      <c r="N6" s="80" t="s">
        <v>117</v>
      </c>
      <c r="O6" s="80">
        <v>7.0000000000000007E-2</v>
      </c>
      <c r="P6" s="80">
        <v>0.02</v>
      </c>
      <c r="Q6" s="80">
        <v>0.34</v>
      </c>
      <c r="R6" s="80" t="s">
        <v>188</v>
      </c>
      <c r="S6" s="80" t="s">
        <v>193</v>
      </c>
      <c r="T6" s="80" t="s">
        <v>193</v>
      </c>
      <c r="U6" s="80" t="s">
        <v>121</v>
      </c>
      <c r="V6" s="80" t="s">
        <v>121</v>
      </c>
      <c r="W6" s="80">
        <v>0.02</v>
      </c>
      <c r="X6" s="80" t="s">
        <v>190</v>
      </c>
      <c r="Y6" s="80" t="s">
        <v>115</v>
      </c>
      <c r="Z6" s="80" t="s">
        <v>188</v>
      </c>
      <c r="AA6" s="80" t="s">
        <v>188</v>
      </c>
      <c r="AB6" s="80" t="s">
        <v>115</v>
      </c>
      <c r="AC6" s="80" t="s">
        <v>355</v>
      </c>
      <c r="AD6" s="80" t="s">
        <v>118</v>
      </c>
      <c r="AE6" s="80">
        <v>11.4</v>
      </c>
      <c r="AF6" s="80">
        <v>7.6</v>
      </c>
      <c r="AG6" s="80">
        <v>19.7</v>
      </c>
      <c r="AH6" s="80">
        <v>80</v>
      </c>
      <c r="AI6" s="80">
        <v>3000</v>
      </c>
      <c r="AJ6" s="80" t="s">
        <v>115</v>
      </c>
      <c r="AK6" s="80" t="s">
        <v>117</v>
      </c>
      <c r="AL6" s="80" t="s">
        <v>115</v>
      </c>
      <c r="AM6" s="80" t="s">
        <v>115</v>
      </c>
      <c r="AN6" s="80" t="s">
        <v>115</v>
      </c>
      <c r="AO6" s="80" t="s">
        <v>115</v>
      </c>
      <c r="AP6" s="80" t="s">
        <v>115</v>
      </c>
      <c r="AQ6" s="80" t="s">
        <v>115</v>
      </c>
      <c r="AR6" s="80" t="s">
        <v>115</v>
      </c>
    </row>
    <row r="7" spans="2:44" x14ac:dyDescent="0.3">
      <c r="B7" s="182">
        <v>7547</v>
      </c>
      <c r="C7" s="181" t="s">
        <v>172</v>
      </c>
      <c r="D7" s="80">
        <v>347</v>
      </c>
      <c r="E7" s="80">
        <v>168</v>
      </c>
      <c r="F7" s="83">
        <v>12.4</v>
      </c>
      <c r="G7" s="80">
        <v>0.1</v>
      </c>
      <c r="H7" s="84">
        <v>14.19</v>
      </c>
      <c r="I7" s="80">
        <v>58</v>
      </c>
      <c r="J7" s="80" t="s">
        <v>119</v>
      </c>
      <c r="K7" s="80" t="s">
        <v>116</v>
      </c>
      <c r="L7" s="80" t="s">
        <v>116</v>
      </c>
      <c r="M7" s="80">
        <v>0.42</v>
      </c>
      <c r="N7" s="80" t="s">
        <v>117</v>
      </c>
      <c r="O7" s="80">
        <v>0.11</v>
      </c>
      <c r="P7" s="80">
        <v>0.08</v>
      </c>
      <c r="Q7" s="80">
        <v>0.34</v>
      </c>
      <c r="R7" s="80" t="s">
        <v>187</v>
      </c>
      <c r="S7" s="80" t="s">
        <v>193</v>
      </c>
      <c r="T7" s="80" t="s">
        <v>193</v>
      </c>
      <c r="U7" s="80" t="s">
        <v>121</v>
      </c>
      <c r="V7" s="80" t="s">
        <v>121</v>
      </c>
      <c r="W7" s="80" t="s">
        <v>117</v>
      </c>
      <c r="X7" s="80" t="s">
        <v>117</v>
      </c>
      <c r="Y7" s="80">
        <v>0.81</v>
      </c>
      <c r="Z7" s="80" t="s">
        <v>188</v>
      </c>
      <c r="AA7" s="80" t="s">
        <v>188</v>
      </c>
      <c r="AB7" s="80" t="s">
        <v>117</v>
      </c>
      <c r="AC7" s="80">
        <v>2.5000000000000001E-2</v>
      </c>
      <c r="AD7" s="80">
        <v>3</v>
      </c>
      <c r="AE7" s="80">
        <v>7.4</v>
      </c>
      <c r="AF7" s="80">
        <v>7.3</v>
      </c>
      <c r="AG7" s="80">
        <v>19.7</v>
      </c>
      <c r="AH7" s="80">
        <v>9000</v>
      </c>
      <c r="AI7" s="80">
        <v>9000</v>
      </c>
      <c r="AJ7" s="80" t="s">
        <v>115</v>
      </c>
      <c r="AK7" s="80" t="s">
        <v>117</v>
      </c>
      <c r="AL7" s="80" t="s">
        <v>115</v>
      </c>
      <c r="AM7" s="80" t="s">
        <v>115</v>
      </c>
      <c r="AN7" s="80" t="s">
        <v>115</v>
      </c>
      <c r="AO7" s="80" t="s">
        <v>115</v>
      </c>
      <c r="AP7" s="80" t="s">
        <v>115</v>
      </c>
      <c r="AQ7" s="80" t="s">
        <v>115</v>
      </c>
      <c r="AR7" s="80" t="s">
        <v>115</v>
      </c>
    </row>
    <row r="8" spans="2:44" x14ac:dyDescent="0.3">
      <c r="B8" s="182">
        <v>16330</v>
      </c>
      <c r="C8" s="181" t="s">
        <v>173</v>
      </c>
      <c r="D8" s="80" t="s">
        <v>115</v>
      </c>
      <c r="E8" s="80">
        <v>195</v>
      </c>
      <c r="F8" s="83">
        <v>243</v>
      </c>
      <c r="G8" s="80">
        <v>0.1</v>
      </c>
      <c r="H8" s="84">
        <v>12.97</v>
      </c>
      <c r="I8" s="80">
        <v>56</v>
      </c>
      <c r="J8" s="80" t="s">
        <v>119</v>
      </c>
      <c r="K8" s="80" t="s">
        <v>116</v>
      </c>
      <c r="L8" s="80" t="s">
        <v>116</v>
      </c>
      <c r="M8" s="80">
        <v>9.35</v>
      </c>
      <c r="N8" s="80" t="s">
        <v>117</v>
      </c>
      <c r="O8" s="80">
        <v>0.31</v>
      </c>
      <c r="P8" s="80" t="s">
        <v>120</v>
      </c>
      <c r="Q8" s="84">
        <v>8.17</v>
      </c>
      <c r="R8" s="84">
        <v>1</v>
      </c>
      <c r="S8" s="80" t="s">
        <v>193</v>
      </c>
      <c r="T8" s="80" t="s">
        <v>193</v>
      </c>
      <c r="U8" s="80" t="s">
        <v>121</v>
      </c>
      <c r="V8" s="80" t="s">
        <v>121</v>
      </c>
      <c r="W8" s="80" t="s">
        <v>117</v>
      </c>
      <c r="X8" s="80" t="s">
        <v>117</v>
      </c>
      <c r="Y8" s="80">
        <v>0.82</v>
      </c>
      <c r="Z8" s="80" t="s">
        <v>188</v>
      </c>
      <c r="AA8" s="80" t="s">
        <v>188</v>
      </c>
      <c r="AB8" s="80" t="s">
        <v>115</v>
      </c>
      <c r="AC8" s="80">
        <v>0.04</v>
      </c>
      <c r="AD8" s="80" t="s">
        <v>118</v>
      </c>
      <c r="AE8" s="80">
        <v>11.2</v>
      </c>
      <c r="AF8" s="80">
        <v>7.5</v>
      </c>
      <c r="AG8" s="83">
        <v>8.5</v>
      </c>
      <c r="AH8" s="80">
        <v>500</v>
      </c>
      <c r="AI8" s="80">
        <v>5000</v>
      </c>
      <c r="AJ8" s="80" t="s">
        <v>115</v>
      </c>
      <c r="AK8" s="80" t="s">
        <v>117</v>
      </c>
      <c r="AL8" s="80" t="s">
        <v>115</v>
      </c>
      <c r="AM8" s="80" t="s">
        <v>115</v>
      </c>
      <c r="AN8" s="80" t="s">
        <v>115</v>
      </c>
      <c r="AO8" s="80" t="s">
        <v>115</v>
      </c>
      <c r="AP8" s="80" t="s">
        <v>115</v>
      </c>
      <c r="AQ8" s="80" t="s">
        <v>115</v>
      </c>
      <c r="AR8" s="80" t="s">
        <v>115</v>
      </c>
    </row>
    <row r="9" spans="2:44" x14ac:dyDescent="0.3">
      <c r="B9" s="182">
        <v>24748</v>
      </c>
      <c r="C9" s="181">
        <v>39699</v>
      </c>
      <c r="D9" s="80">
        <v>234</v>
      </c>
      <c r="E9" s="80">
        <v>152</v>
      </c>
      <c r="F9" s="83">
        <v>31</v>
      </c>
      <c r="G9" s="80">
        <v>1.01</v>
      </c>
      <c r="H9" s="84">
        <v>12.63</v>
      </c>
      <c r="I9" s="80">
        <v>25</v>
      </c>
      <c r="J9" s="80" t="s">
        <v>119</v>
      </c>
      <c r="K9" s="80" t="s">
        <v>116</v>
      </c>
      <c r="L9" s="80" t="s">
        <v>116</v>
      </c>
      <c r="M9" s="80">
        <v>1.26</v>
      </c>
      <c r="N9" s="80" t="s">
        <v>117</v>
      </c>
      <c r="O9" s="84">
        <v>0.06</v>
      </c>
      <c r="P9" s="80" t="s">
        <v>120</v>
      </c>
      <c r="Q9" s="84">
        <v>1.56</v>
      </c>
      <c r="R9" s="80" t="s">
        <v>187</v>
      </c>
      <c r="S9" s="80" t="s">
        <v>193</v>
      </c>
      <c r="T9" s="80" t="s">
        <v>193</v>
      </c>
      <c r="U9" s="80" t="s">
        <v>121</v>
      </c>
      <c r="V9" s="80" t="s">
        <v>121</v>
      </c>
      <c r="W9" s="80" t="s">
        <v>117</v>
      </c>
      <c r="X9" s="80" t="s">
        <v>117</v>
      </c>
      <c r="Y9" s="80">
        <v>0.56999999999999995</v>
      </c>
      <c r="Z9" s="80" t="s">
        <v>188</v>
      </c>
      <c r="AA9" s="80" t="s">
        <v>188</v>
      </c>
      <c r="AB9" s="80" t="s">
        <v>117</v>
      </c>
      <c r="AC9" s="80">
        <v>0.02</v>
      </c>
      <c r="AD9" s="80" t="s">
        <v>118</v>
      </c>
      <c r="AE9" s="80">
        <v>10.7</v>
      </c>
      <c r="AF9" s="83">
        <v>7.9</v>
      </c>
      <c r="AG9" s="86">
        <v>8</v>
      </c>
      <c r="AH9" s="87">
        <v>80</v>
      </c>
      <c r="AI9" s="87">
        <v>1300</v>
      </c>
      <c r="AJ9" s="83">
        <v>12.1</v>
      </c>
      <c r="AK9" s="80" t="s">
        <v>115</v>
      </c>
      <c r="AL9" s="80" t="s">
        <v>115</v>
      </c>
      <c r="AM9" s="80" t="s">
        <v>115</v>
      </c>
      <c r="AN9" s="80" t="s">
        <v>115</v>
      </c>
      <c r="AO9" s="80" t="s">
        <v>115</v>
      </c>
      <c r="AP9" s="80" t="s">
        <v>115</v>
      </c>
      <c r="AQ9" s="80" t="s">
        <v>115</v>
      </c>
      <c r="AR9" s="80" t="s">
        <v>115</v>
      </c>
    </row>
    <row r="10" spans="2:44" x14ac:dyDescent="0.3">
      <c r="B10" s="183">
        <v>33631</v>
      </c>
      <c r="C10" s="181">
        <v>39791</v>
      </c>
      <c r="D10" s="83">
        <v>415</v>
      </c>
      <c r="E10" s="80">
        <v>163</v>
      </c>
      <c r="F10" s="86">
        <v>229</v>
      </c>
      <c r="G10" s="80">
        <v>1.01</v>
      </c>
      <c r="H10" s="88">
        <v>11.17</v>
      </c>
      <c r="I10" s="80">
        <v>25</v>
      </c>
      <c r="J10" s="80" t="s">
        <v>119</v>
      </c>
      <c r="K10" s="80" t="s">
        <v>116</v>
      </c>
      <c r="L10" s="80" t="s">
        <v>116</v>
      </c>
      <c r="M10" s="82">
        <v>10.83</v>
      </c>
      <c r="N10" s="80" t="s">
        <v>117</v>
      </c>
      <c r="O10" s="84">
        <v>0.06</v>
      </c>
      <c r="P10" s="80" t="s">
        <v>120</v>
      </c>
      <c r="Q10" s="84">
        <v>1.56</v>
      </c>
      <c r="R10" s="80" t="s">
        <v>187</v>
      </c>
      <c r="S10" s="80" t="s">
        <v>193</v>
      </c>
      <c r="T10" s="80" t="s">
        <v>193</v>
      </c>
      <c r="U10" s="80" t="s">
        <v>121</v>
      </c>
      <c r="V10" s="80" t="s">
        <v>121</v>
      </c>
      <c r="W10" s="80" t="s">
        <v>117</v>
      </c>
      <c r="X10" s="80" t="s">
        <v>117</v>
      </c>
      <c r="Y10" s="80">
        <v>0.56999999999999995</v>
      </c>
      <c r="Z10" s="80" t="s">
        <v>188</v>
      </c>
      <c r="AA10" s="80" t="s">
        <v>188</v>
      </c>
      <c r="AB10" s="80" t="s">
        <v>117</v>
      </c>
      <c r="AC10" s="80">
        <v>0.02</v>
      </c>
      <c r="AD10" s="80" t="s">
        <v>118</v>
      </c>
      <c r="AE10" s="82">
        <v>8.9</v>
      </c>
      <c r="AF10" s="92">
        <v>6.3</v>
      </c>
      <c r="AG10" s="86">
        <v>8</v>
      </c>
      <c r="AH10" s="96">
        <v>1700</v>
      </c>
      <c r="AI10" s="96">
        <v>50000</v>
      </c>
      <c r="AJ10" s="83">
        <v>12.1</v>
      </c>
      <c r="AK10" s="80" t="s">
        <v>115</v>
      </c>
      <c r="AL10" s="81">
        <v>33</v>
      </c>
      <c r="AM10" s="80" t="s">
        <v>115</v>
      </c>
      <c r="AN10" s="80" t="s">
        <v>115</v>
      </c>
      <c r="AO10" s="80" t="s">
        <v>115</v>
      </c>
      <c r="AP10" s="80" t="s">
        <v>115</v>
      </c>
      <c r="AQ10" s="80" t="s">
        <v>115</v>
      </c>
      <c r="AR10" s="80" t="s">
        <v>115</v>
      </c>
    </row>
    <row r="11" spans="2:44" x14ac:dyDescent="0.3">
      <c r="B11" s="184">
        <v>7681</v>
      </c>
      <c r="C11" s="181">
        <v>39890</v>
      </c>
      <c r="D11" s="80">
        <v>346</v>
      </c>
      <c r="E11" s="80">
        <v>150</v>
      </c>
      <c r="F11" s="80">
        <v>17.100000000000001</v>
      </c>
      <c r="G11" s="80">
        <v>0.08</v>
      </c>
      <c r="H11" s="80">
        <v>15.41</v>
      </c>
      <c r="I11" s="80">
        <v>63</v>
      </c>
      <c r="J11" s="80" t="s">
        <v>119</v>
      </c>
      <c r="K11" s="80" t="s">
        <v>116</v>
      </c>
      <c r="L11" s="80" t="s">
        <v>116</v>
      </c>
      <c r="M11" s="80">
        <v>0.56000000000000005</v>
      </c>
      <c r="N11" s="80" t="s">
        <v>117</v>
      </c>
      <c r="O11" s="80">
        <v>7.0000000000000007E-2</v>
      </c>
      <c r="P11" s="80" t="s">
        <v>120</v>
      </c>
      <c r="Q11" s="80">
        <v>0.7</v>
      </c>
      <c r="R11" s="80">
        <v>0.6</v>
      </c>
      <c r="S11" s="80" t="s">
        <v>193</v>
      </c>
      <c r="T11" s="80" t="s">
        <v>193</v>
      </c>
      <c r="U11" s="80">
        <v>1.0800000000000001E-2</v>
      </c>
      <c r="V11" s="80">
        <v>0.01</v>
      </c>
      <c r="W11" s="80" t="s">
        <v>117</v>
      </c>
      <c r="X11" s="80" t="s">
        <v>117</v>
      </c>
      <c r="Y11" s="80">
        <v>0.63</v>
      </c>
      <c r="Z11" s="80" t="s">
        <v>188</v>
      </c>
      <c r="AA11" s="80" t="s">
        <v>188</v>
      </c>
      <c r="AB11" s="80" t="s">
        <v>117</v>
      </c>
      <c r="AC11" s="80">
        <v>2.5000000000000001E-2</v>
      </c>
      <c r="AD11" s="80" t="s">
        <v>118</v>
      </c>
      <c r="AE11" s="80">
        <v>9.5</v>
      </c>
      <c r="AF11" s="80">
        <v>7.9</v>
      </c>
      <c r="AG11" s="80">
        <v>10</v>
      </c>
      <c r="AH11" s="87">
        <v>1300</v>
      </c>
      <c r="AI11" s="87">
        <v>11000</v>
      </c>
      <c r="AJ11" s="80">
        <v>21.5</v>
      </c>
      <c r="AK11" s="80" t="s">
        <v>115</v>
      </c>
      <c r="AL11" s="80" t="s">
        <v>115</v>
      </c>
      <c r="AM11" s="80" t="s">
        <v>115</v>
      </c>
      <c r="AN11" s="80" t="s">
        <v>115</v>
      </c>
      <c r="AO11" s="80" t="s">
        <v>115</v>
      </c>
      <c r="AP11" s="80" t="s">
        <v>115</v>
      </c>
      <c r="AQ11" s="80" t="s">
        <v>115</v>
      </c>
      <c r="AR11" s="80" t="s">
        <v>115</v>
      </c>
    </row>
    <row r="12" spans="2:44" x14ac:dyDescent="0.3">
      <c r="B12" s="182" t="s">
        <v>179</v>
      </c>
      <c r="C12" s="181">
        <v>39979</v>
      </c>
      <c r="D12" s="80" t="s">
        <v>115</v>
      </c>
      <c r="E12" s="80" t="s">
        <v>115</v>
      </c>
      <c r="F12" s="80" t="s">
        <v>115</v>
      </c>
      <c r="G12" s="80" t="s">
        <v>115</v>
      </c>
      <c r="H12" s="80" t="s">
        <v>115</v>
      </c>
      <c r="I12" s="80" t="s">
        <v>115</v>
      </c>
      <c r="J12" s="80" t="s">
        <v>115</v>
      </c>
      <c r="K12" s="80" t="s">
        <v>115</v>
      </c>
      <c r="L12" s="80" t="s">
        <v>115</v>
      </c>
      <c r="M12" s="80" t="s">
        <v>115</v>
      </c>
      <c r="N12" s="80" t="s">
        <v>115</v>
      </c>
      <c r="O12" s="80" t="s">
        <v>115</v>
      </c>
      <c r="P12" s="80" t="s">
        <v>115</v>
      </c>
      <c r="Q12" s="80" t="s">
        <v>115</v>
      </c>
      <c r="R12" s="80" t="s">
        <v>115</v>
      </c>
      <c r="S12" s="80" t="s">
        <v>115</v>
      </c>
      <c r="T12" s="80" t="s">
        <v>115</v>
      </c>
      <c r="U12" s="80" t="s">
        <v>115</v>
      </c>
      <c r="V12" s="80" t="s">
        <v>115</v>
      </c>
      <c r="W12" s="80" t="s">
        <v>115</v>
      </c>
      <c r="X12" s="80" t="s">
        <v>115</v>
      </c>
      <c r="Y12" s="80" t="s">
        <v>115</v>
      </c>
      <c r="Z12" s="80" t="s">
        <v>115</v>
      </c>
      <c r="AA12" s="80" t="s">
        <v>115</v>
      </c>
      <c r="AB12" s="80" t="s">
        <v>115</v>
      </c>
      <c r="AC12" s="80" t="s">
        <v>115</v>
      </c>
      <c r="AD12" s="80" t="s">
        <v>115</v>
      </c>
      <c r="AE12" s="80" t="s">
        <v>115</v>
      </c>
      <c r="AF12" s="80" t="s">
        <v>115</v>
      </c>
      <c r="AG12" s="80" t="s">
        <v>115</v>
      </c>
      <c r="AH12" s="80" t="s">
        <v>115</v>
      </c>
      <c r="AI12" s="80" t="s">
        <v>115</v>
      </c>
      <c r="AJ12" s="80" t="s">
        <v>115</v>
      </c>
      <c r="AK12" s="80" t="s">
        <v>115</v>
      </c>
      <c r="AL12" s="80" t="s">
        <v>115</v>
      </c>
      <c r="AM12" s="80" t="s">
        <v>115</v>
      </c>
      <c r="AN12" s="80" t="s">
        <v>115</v>
      </c>
      <c r="AO12" s="80" t="s">
        <v>115</v>
      </c>
      <c r="AP12" s="80" t="s">
        <v>115</v>
      </c>
      <c r="AQ12" s="80" t="s">
        <v>115</v>
      </c>
      <c r="AR12" s="80" t="s">
        <v>115</v>
      </c>
    </row>
    <row r="13" spans="2:44" x14ac:dyDescent="0.3">
      <c r="B13" s="182" t="s">
        <v>179</v>
      </c>
      <c r="C13" s="181">
        <v>40070</v>
      </c>
      <c r="D13" s="80" t="s">
        <v>115</v>
      </c>
      <c r="E13" s="80" t="s">
        <v>115</v>
      </c>
      <c r="F13" s="80" t="s">
        <v>115</v>
      </c>
      <c r="G13" s="80" t="s">
        <v>115</v>
      </c>
      <c r="H13" s="80" t="s">
        <v>115</v>
      </c>
      <c r="I13" s="80" t="s">
        <v>115</v>
      </c>
      <c r="J13" s="80" t="s">
        <v>115</v>
      </c>
      <c r="K13" s="80" t="s">
        <v>115</v>
      </c>
      <c r="L13" s="80" t="s">
        <v>115</v>
      </c>
      <c r="M13" s="80" t="s">
        <v>115</v>
      </c>
      <c r="N13" s="80" t="s">
        <v>115</v>
      </c>
      <c r="O13" s="80" t="s">
        <v>115</v>
      </c>
      <c r="P13" s="80" t="s">
        <v>115</v>
      </c>
      <c r="Q13" s="80" t="s">
        <v>115</v>
      </c>
      <c r="R13" s="80" t="s">
        <v>115</v>
      </c>
      <c r="S13" s="80" t="s">
        <v>115</v>
      </c>
      <c r="T13" s="80" t="s">
        <v>115</v>
      </c>
      <c r="U13" s="80" t="s">
        <v>115</v>
      </c>
      <c r="V13" s="80" t="s">
        <v>115</v>
      </c>
      <c r="W13" s="80" t="s">
        <v>115</v>
      </c>
      <c r="X13" s="80" t="s">
        <v>115</v>
      </c>
      <c r="Y13" s="80" t="s">
        <v>115</v>
      </c>
      <c r="Z13" s="80" t="s">
        <v>115</v>
      </c>
      <c r="AA13" s="80" t="s">
        <v>115</v>
      </c>
      <c r="AB13" s="80" t="s">
        <v>115</v>
      </c>
      <c r="AC13" s="80" t="s">
        <v>115</v>
      </c>
      <c r="AD13" s="80" t="s">
        <v>115</v>
      </c>
      <c r="AE13" s="80" t="s">
        <v>115</v>
      </c>
      <c r="AF13" s="80" t="s">
        <v>115</v>
      </c>
      <c r="AG13" s="80" t="s">
        <v>115</v>
      </c>
      <c r="AH13" s="80" t="s">
        <v>115</v>
      </c>
      <c r="AI13" s="80" t="s">
        <v>115</v>
      </c>
      <c r="AJ13" s="80" t="s">
        <v>115</v>
      </c>
      <c r="AK13" s="80" t="s">
        <v>115</v>
      </c>
      <c r="AL13" s="80" t="s">
        <v>115</v>
      </c>
      <c r="AM13" s="80" t="s">
        <v>115</v>
      </c>
      <c r="AN13" s="80" t="s">
        <v>115</v>
      </c>
      <c r="AO13" s="80" t="s">
        <v>115</v>
      </c>
      <c r="AP13" s="80" t="s">
        <v>115</v>
      </c>
      <c r="AQ13" s="80" t="s">
        <v>115</v>
      </c>
      <c r="AR13" s="80" t="s">
        <v>115</v>
      </c>
    </row>
    <row r="14" spans="2:44" x14ac:dyDescent="0.3">
      <c r="B14" s="182" t="s">
        <v>179</v>
      </c>
      <c r="C14" s="181">
        <v>40161</v>
      </c>
      <c r="D14" s="80" t="s">
        <v>115</v>
      </c>
      <c r="E14" s="80" t="s">
        <v>115</v>
      </c>
      <c r="F14" s="80" t="s">
        <v>115</v>
      </c>
      <c r="G14" s="80" t="s">
        <v>115</v>
      </c>
      <c r="H14" s="80" t="s">
        <v>115</v>
      </c>
      <c r="I14" s="80" t="s">
        <v>115</v>
      </c>
      <c r="J14" s="80" t="s">
        <v>115</v>
      </c>
      <c r="K14" s="80" t="s">
        <v>115</v>
      </c>
      <c r="L14" s="80" t="s">
        <v>115</v>
      </c>
      <c r="M14" s="80" t="s">
        <v>115</v>
      </c>
      <c r="N14" s="80" t="s">
        <v>115</v>
      </c>
      <c r="O14" s="80" t="s">
        <v>115</v>
      </c>
      <c r="P14" s="80" t="s">
        <v>115</v>
      </c>
      <c r="Q14" s="80" t="s">
        <v>115</v>
      </c>
      <c r="R14" s="80" t="s">
        <v>115</v>
      </c>
      <c r="S14" s="80" t="s">
        <v>115</v>
      </c>
      <c r="T14" s="80" t="s">
        <v>115</v>
      </c>
      <c r="U14" s="80" t="s">
        <v>115</v>
      </c>
      <c r="V14" s="80" t="s">
        <v>115</v>
      </c>
      <c r="W14" s="80" t="s">
        <v>115</v>
      </c>
      <c r="X14" s="80" t="s">
        <v>115</v>
      </c>
      <c r="Y14" s="80" t="s">
        <v>115</v>
      </c>
      <c r="Z14" s="80" t="s">
        <v>115</v>
      </c>
      <c r="AA14" s="80" t="s">
        <v>115</v>
      </c>
      <c r="AB14" s="80" t="s">
        <v>115</v>
      </c>
      <c r="AC14" s="80" t="s">
        <v>115</v>
      </c>
      <c r="AD14" s="80" t="s">
        <v>115</v>
      </c>
      <c r="AE14" s="80" t="s">
        <v>115</v>
      </c>
      <c r="AF14" s="80" t="s">
        <v>115</v>
      </c>
      <c r="AG14" s="80" t="s">
        <v>115</v>
      </c>
      <c r="AH14" s="80" t="s">
        <v>115</v>
      </c>
      <c r="AI14" s="80" t="s">
        <v>115</v>
      </c>
      <c r="AJ14" s="80" t="s">
        <v>115</v>
      </c>
      <c r="AK14" s="80" t="s">
        <v>115</v>
      </c>
      <c r="AL14" s="80" t="s">
        <v>115</v>
      </c>
      <c r="AM14" s="80" t="s">
        <v>115</v>
      </c>
      <c r="AN14" s="80" t="s">
        <v>115</v>
      </c>
      <c r="AO14" s="80" t="s">
        <v>115</v>
      </c>
      <c r="AP14" s="80" t="s">
        <v>115</v>
      </c>
      <c r="AQ14" s="80" t="s">
        <v>115</v>
      </c>
      <c r="AR14" s="80" t="s">
        <v>115</v>
      </c>
    </row>
    <row r="15" spans="2:44" x14ac:dyDescent="0.3">
      <c r="B15" s="182" t="s">
        <v>174</v>
      </c>
      <c r="C15" s="181">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row>
    <row r="16" spans="2:44" x14ac:dyDescent="0.3">
      <c r="B16" s="182" t="s">
        <v>174</v>
      </c>
      <c r="C16" s="181">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row>
    <row r="17" spans="2:44" x14ac:dyDescent="0.3">
      <c r="B17" s="182" t="s">
        <v>174</v>
      </c>
      <c r="C17" s="181">
        <v>40422</v>
      </c>
      <c r="D17" s="80" t="s">
        <v>115</v>
      </c>
      <c r="E17" s="80" t="s">
        <v>115</v>
      </c>
      <c r="F17" s="80" t="s">
        <v>115</v>
      </c>
      <c r="G17" s="80" t="s">
        <v>115</v>
      </c>
      <c r="H17" s="80" t="s">
        <v>115</v>
      </c>
      <c r="I17" s="80" t="s">
        <v>115</v>
      </c>
      <c r="J17" s="80" t="s">
        <v>115</v>
      </c>
      <c r="K17" s="80" t="s">
        <v>115</v>
      </c>
      <c r="L17" s="80" t="s">
        <v>115</v>
      </c>
      <c r="M17" s="80" t="s">
        <v>115</v>
      </c>
      <c r="N17" s="80" t="s">
        <v>115</v>
      </c>
      <c r="O17" s="80" t="s">
        <v>115</v>
      </c>
      <c r="P17" s="80" t="s">
        <v>115</v>
      </c>
      <c r="Q17" s="80" t="s">
        <v>115</v>
      </c>
      <c r="R17" s="80" t="s">
        <v>115</v>
      </c>
      <c r="S17" s="80" t="s">
        <v>115</v>
      </c>
      <c r="T17" s="80" t="s">
        <v>115</v>
      </c>
      <c r="U17" s="80" t="s">
        <v>115</v>
      </c>
      <c r="V17" s="80" t="s">
        <v>115</v>
      </c>
      <c r="W17" s="80" t="s">
        <v>115</v>
      </c>
      <c r="X17" s="80" t="s">
        <v>115</v>
      </c>
      <c r="Y17" s="80" t="s">
        <v>115</v>
      </c>
      <c r="Z17" s="80" t="s">
        <v>115</v>
      </c>
      <c r="AA17" s="80" t="s">
        <v>115</v>
      </c>
      <c r="AB17" s="80" t="s">
        <v>115</v>
      </c>
      <c r="AC17" s="80" t="s">
        <v>115</v>
      </c>
      <c r="AD17" s="80" t="s">
        <v>115</v>
      </c>
      <c r="AE17" s="80" t="s">
        <v>115</v>
      </c>
      <c r="AF17" s="80" t="s">
        <v>115</v>
      </c>
      <c r="AG17" s="80" t="s">
        <v>115</v>
      </c>
      <c r="AH17" s="80" t="s">
        <v>115</v>
      </c>
      <c r="AI17" s="80" t="s">
        <v>115</v>
      </c>
      <c r="AJ17" s="80" t="s">
        <v>115</v>
      </c>
      <c r="AK17" s="80" t="s">
        <v>115</v>
      </c>
      <c r="AL17" s="80" t="s">
        <v>115</v>
      </c>
      <c r="AM17" s="80" t="s">
        <v>115</v>
      </c>
      <c r="AN17" s="80" t="s">
        <v>115</v>
      </c>
      <c r="AO17" s="80" t="s">
        <v>115</v>
      </c>
      <c r="AP17" s="80" t="s">
        <v>115</v>
      </c>
      <c r="AQ17" s="80" t="s">
        <v>115</v>
      </c>
      <c r="AR17" s="80" t="s">
        <v>115</v>
      </c>
    </row>
    <row r="18" spans="2:44" x14ac:dyDescent="0.3">
      <c r="B18" s="182" t="s">
        <v>174</v>
      </c>
      <c r="C18" s="181">
        <v>40513</v>
      </c>
      <c r="D18" s="80" t="s">
        <v>115</v>
      </c>
      <c r="E18" s="80" t="s">
        <v>115</v>
      </c>
      <c r="F18" s="80" t="s">
        <v>115</v>
      </c>
      <c r="G18" s="80" t="s">
        <v>115</v>
      </c>
      <c r="H18" s="80" t="s">
        <v>115</v>
      </c>
      <c r="I18" s="80" t="s">
        <v>115</v>
      </c>
      <c r="J18" s="80" t="s">
        <v>115</v>
      </c>
      <c r="K18" s="80" t="s">
        <v>115</v>
      </c>
      <c r="L18" s="80" t="s">
        <v>115</v>
      </c>
      <c r="M18" s="80" t="s">
        <v>115</v>
      </c>
      <c r="N18" s="80" t="s">
        <v>115</v>
      </c>
      <c r="O18" s="80" t="s">
        <v>115</v>
      </c>
      <c r="P18" s="80" t="s">
        <v>115</v>
      </c>
      <c r="Q18" s="80" t="s">
        <v>115</v>
      </c>
      <c r="R18" s="80" t="s">
        <v>115</v>
      </c>
      <c r="S18" s="80" t="s">
        <v>115</v>
      </c>
      <c r="T18" s="80" t="s">
        <v>115</v>
      </c>
      <c r="U18" s="80" t="s">
        <v>115</v>
      </c>
      <c r="V18" s="80" t="s">
        <v>115</v>
      </c>
      <c r="W18" s="80" t="s">
        <v>115</v>
      </c>
      <c r="X18" s="80" t="s">
        <v>115</v>
      </c>
      <c r="Y18" s="80" t="s">
        <v>115</v>
      </c>
      <c r="Z18" s="80" t="s">
        <v>115</v>
      </c>
      <c r="AA18" s="80" t="s">
        <v>115</v>
      </c>
      <c r="AB18" s="80" t="s">
        <v>115</v>
      </c>
      <c r="AC18" s="80" t="s">
        <v>115</v>
      </c>
      <c r="AD18" s="80" t="s">
        <v>115</v>
      </c>
      <c r="AE18" s="80" t="s">
        <v>115</v>
      </c>
      <c r="AF18" s="80" t="s">
        <v>115</v>
      </c>
      <c r="AG18" s="80" t="s">
        <v>115</v>
      </c>
      <c r="AH18" s="80" t="s">
        <v>115</v>
      </c>
      <c r="AI18" s="80" t="s">
        <v>115</v>
      </c>
      <c r="AJ18" s="80" t="s">
        <v>115</v>
      </c>
      <c r="AK18" s="80" t="s">
        <v>115</v>
      </c>
      <c r="AL18" s="80" t="s">
        <v>115</v>
      </c>
      <c r="AM18" s="80" t="s">
        <v>115</v>
      </c>
      <c r="AN18" s="80" t="s">
        <v>115</v>
      </c>
      <c r="AO18" s="80" t="s">
        <v>115</v>
      </c>
      <c r="AP18" s="80" t="s">
        <v>115</v>
      </c>
      <c r="AQ18" s="80" t="s">
        <v>115</v>
      </c>
      <c r="AR18" s="80" t="s">
        <v>115</v>
      </c>
    </row>
    <row r="19" spans="2:44" x14ac:dyDescent="0.3">
      <c r="B19" s="183"/>
      <c r="C19" s="181" t="s">
        <v>176</v>
      </c>
      <c r="D19" s="80" t="s">
        <v>115</v>
      </c>
      <c r="E19" s="80" t="s">
        <v>115</v>
      </c>
      <c r="F19" s="80" t="s">
        <v>115</v>
      </c>
      <c r="G19" s="80" t="s">
        <v>115</v>
      </c>
      <c r="H19" s="80" t="s">
        <v>115</v>
      </c>
      <c r="I19" s="80" t="s">
        <v>115</v>
      </c>
      <c r="J19" s="80" t="s">
        <v>115</v>
      </c>
      <c r="K19" s="82" t="s">
        <v>116</v>
      </c>
      <c r="L19" s="82" t="s">
        <v>116</v>
      </c>
      <c r="M19" s="80" t="s">
        <v>115</v>
      </c>
      <c r="N19" s="82" t="s">
        <v>117</v>
      </c>
      <c r="O19" s="80" t="s">
        <v>115</v>
      </c>
      <c r="P19" s="80" t="s">
        <v>115</v>
      </c>
      <c r="Q19" s="80" t="s">
        <v>115</v>
      </c>
      <c r="R19" s="80" t="s">
        <v>115</v>
      </c>
      <c r="S19" s="82" t="s">
        <v>193</v>
      </c>
      <c r="T19" s="82" t="s">
        <v>193</v>
      </c>
      <c r="U19" s="80" t="s">
        <v>115</v>
      </c>
      <c r="V19" s="80" t="s">
        <v>115</v>
      </c>
      <c r="W19" s="82" t="s">
        <v>117</v>
      </c>
      <c r="X19" s="80" t="s">
        <v>117</v>
      </c>
      <c r="Y19" s="80" t="s">
        <v>115</v>
      </c>
      <c r="Z19" s="80" t="s">
        <v>115</v>
      </c>
      <c r="AA19" s="80" t="s">
        <v>115</v>
      </c>
      <c r="AB19" s="80" t="s">
        <v>115</v>
      </c>
      <c r="AC19" s="80" t="s">
        <v>115</v>
      </c>
      <c r="AD19" s="82" t="s">
        <v>118</v>
      </c>
      <c r="AE19" s="80" t="s">
        <v>115</v>
      </c>
      <c r="AF19" s="80" t="s">
        <v>115</v>
      </c>
      <c r="AG19" s="80" t="s">
        <v>115</v>
      </c>
      <c r="AH19" s="80" t="s">
        <v>115</v>
      </c>
      <c r="AI19" s="80" t="s">
        <v>115</v>
      </c>
      <c r="AJ19" s="80" t="s">
        <v>115</v>
      </c>
      <c r="AK19" s="80" t="s">
        <v>115</v>
      </c>
      <c r="AL19" s="80" t="s">
        <v>115</v>
      </c>
      <c r="AM19" s="80" t="s">
        <v>115</v>
      </c>
      <c r="AN19" s="80" t="s">
        <v>115</v>
      </c>
      <c r="AO19" s="80" t="s">
        <v>115</v>
      </c>
      <c r="AP19" s="80" t="s">
        <v>115</v>
      </c>
      <c r="AQ19" s="80" t="s">
        <v>115</v>
      </c>
      <c r="AR19" s="80" t="s">
        <v>115</v>
      </c>
    </row>
    <row r="20" spans="2:44" x14ac:dyDescent="0.3">
      <c r="B20" s="183"/>
      <c r="C20" s="181" t="s">
        <v>177</v>
      </c>
      <c r="D20" s="80" t="s">
        <v>115</v>
      </c>
      <c r="E20" s="82">
        <v>265</v>
      </c>
      <c r="F20" s="82">
        <v>6.4</v>
      </c>
      <c r="G20" s="80" t="s">
        <v>115</v>
      </c>
      <c r="H20" s="82">
        <v>16.059999999999999</v>
      </c>
      <c r="I20" s="80" t="s">
        <v>115</v>
      </c>
      <c r="J20" s="80" t="s">
        <v>115</v>
      </c>
      <c r="K20" s="80" t="s">
        <v>116</v>
      </c>
      <c r="L20" s="80" t="s">
        <v>116</v>
      </c>
      <c r="M20" s="82">
        <v>0.15</v>
      </c>
      <c r="N20" s="80" t="s">
        <v>117</v>
      </c>
      <c r="O20" s="80" t="s">
        <v>115</v>
      </c>
      <c r="P20" s="80" t="s">
        <v>115</v>
      </c>
      <c r="Q20" s="80" t="s">
        <v>115</v>
      </c>
      <c r="R20" s="80" t="s">
        <v>115</v>
      </c>
      <c r="S20" s="80" t="s">
        <v>193</v>
      </c>
      <c r="T20" s="80" t="s">
        <v>193</v>
      </c>
      <c r="U20" s="80" t="s">
        <v>115</v>
      </c>
      <c r="V20" s="80" t="s">
        <v>115</v>
      </c>
      <c r="W20" s="80" t="s">
        <v>117</v>
      </c>
      <c r="X20" s="80" t="s">
        <v>117</v>
      </c>
      <c r="Y20" s="80" t="s">
        <v>115</v>
      </c>
      <c r="Z20" s="80" t="s">
        <v>115</v>
      </c>
      <c r="AA20" s="80" t="s">
        <v>115</v>
      </c>
      <c r="AB20" s="80" t="s">
        <v>115</v>
      </c>
      <c r="AC20" s="80" t="s">
        <v>115</v>
      </c>
      <c r="AD20" s="80" t="s">
        <v>118</v>
      </c>
      <c r="AE20" s="82">
        <v>11</v>
      </c>
      <c r="AF20" s="82">
        <v>8.3000000000000007</v>
      </c>
      <c r="AG20" s="80" t="s">
        <v>115</v>
      </c>
      <c r="AH20" s="96">
        <v>500</v>
      </c>
      <c r="AI20" s="96">
        <v>1700</v>
      </c>
      <c r="AJ20" s="80" t="s">
        <v>115</v>
      </c>
      <c r="AK20" s="80" t="s">
        <v>115</v>
      </c>
      <c r="AL20" s="80" t="s">
        <v>115</v>
      </c>
      <c r="AM20" s="80" t="s">
        <v>115</v>
      </c>
      <c r="AN20" s="80" t="s">
        <v>115</v>
      </c>
      <c r="AO20" s="80" t="s">
        <v>115</v>
      </c>
      <c r="AP20" s="80" t="s">
        <v>115</v>
      </c>
      <c r="AQ20" s="80" t="s">
        <v>115</v>
      </c>
      <c r="AR20" s="80" t="s">
        <v>115</v>
      </c>
    </row>
    <row r="21" spans="2:44" x14ac:dyDescent="0.3">
      <c r="B21" s="182">
        <v>29601</v>
      </c>
      <c r="C21" s="181" t="s">
        <v>178</v>
      </c>
      <c r="D21" s="80">
        <v>310</v>
      </c>
      <c r="E21" s="80">
        <v>183</v>
      </c>
      <c r="F21" s="80">
        <v>15.2</v>
      </c>
      <c r="G21" s="80" t="s">
        <v>116</v>
      </c>
      <c r="H21" s="80">
        <v>20.95</v>
      </c>
      <c r="I21" s="80">
        <v>51</v>
      </c>
      <c r="J21" s="80" t="s">
        <v>119</v>
      </c>
      <c r="K21" s="80" t="s">
        <v>116</v>
      </c>
      <c r="L21" s="80" t="s">
        <v>116</v>
      </c>
      <c r="M21" s="80">
        <v>0.41</v>
      </c>
      <c r="N21" s="80" t="s">
        <v>117</v>
      </c>
      <c r="O21" s="80" t="s">
        <v>120</v>
      </c>
      <c r="P21" s="80" t="s">
        <v>120</v>
      </c>
      <c r="Q21" s="80">
        <v>0.5</v>
      </c>
      <c r="R21" s="80" t="s">
        <v>187</v>
      </c>
      <c r="S21" s="80" t="s">
        <v>193</v>
      </c>
      <c r="T21" s="80" t="s">
        <v>193</v>
      </c>
      <c r="U21" s="80">
        <v>1.2699999999999999E-2</v>
      </c>
      <c r="V21" s="80" t="s">
        <v>121</v>
      </c>
      <c r="W21" s="80" t="s">
        <v>117</v>
      </c>
      <c r="X21" s="80">
        <v>0.01</v>
      </c>
      <c r="Y21" s="80">
        <v>1</v>
      </c>
      <c r="Z21" s="80">
        <v>0.11</v>
      </c>
      <c r="AA21" s="80">
        <v>0.08</v>
      </c>
      <c r="AB21" s="80" t="s">
        <v>188</v>
      </c>
      <c r="AC21" s="80" t="s">
        <v>186</v>
      </c>
      <c r="AD21" s="80" t="s">
        <v>118</v>
      </c>
      <c r="AE21" s="80">
        <v>9.9</v>
      </c>
      <c r="AF21" s="80">
        <v>7.7</v>
      </c>
      <c r="AG21" s="80">
        <v>11</v>
      </c>
      <c r="AH21" s="87">
        <v>500</v>
      </c>
      <c r="AI21" s="87">
        <v>13000</v>
      </c>
      <c r="AJ21" s="80" t="s">
        <v>115</v>
      </c>
      <c r="AK21" s="80" t="s">
        <v>115</v>
      </c>
      <c r="AL21" s="80" t="s">
        <v>115</v>
      </c>
      <c r="AM21" s="80" t="s">
        <v>115</v>
      </c>
      <c r="AN21" s="80" t="s">
        <v>115</v>
      </c>
      <c r="AO21" s="80" t="s">
        <v>115</v>
      </c>
      <c r="AP21" s="80" t="s">
        <v>115</v>
      </c>
      <c r="AQ21" s="80" t="s">
        <v>115</v>
      </c>
      <c r="AR21" s="80" t="s">
        <v>115</v>
      </c>
    </row>
    <row r="22" spans="2:44" x14ac:dyDescent="0.3">
      <c r="B22" s="183">
        <v>36734</v>
      </c>
      <c r="C22" s="181">
        <v>40882</v>
      </c>
      <c r="D22" s="80">
        <v>324</v>
      </c>
      <c r="E22" s="80">
        <v>231</v>
      </c>
      <c r="F22" s="80">
        <v>10</v>
      </c>
      <c r="G22" s="80" t="s">
        <v>116</v>
      </c>
      <c r="H22" s="80">
        <v>14.74</v>
      </c>
      <c r="I22" s="80">
        <v>38</v>
      </c>
      <c r="J22" s="80">
        <v>18.399999999999999</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v>1.9E-2</v>
      </c>
      <c r="AD22" s="80" t="s">
        <v>118</v>
      </c>
      <c r="AE22" s="82">
        <v>7.9</v>
      </c>
      <c r="AF22" s="82">
        <v>7.7</v>
      </c>
      <c r="AG22" s="80">
        <v>9</v>
      </c>
      <c r="AH22" s="87">
        <v>5000</v>
      </c>
      <c r="AI22" s="87">
        <v>1700</v>
      </c>
      <c r="AJ22" s="80" t="s">
        <v>115</v>
      </c>
      <c r="AK22" s="80" t="s">
        <v>115</v>
      </c>
      <c r="AL22" s="80" t="s">
        <v>115</v>
      </c>
      <c r="AM22" s="80" t="s">
        <v>188</v>
      </c>
      <c r="AN22" s="80" t="s">
        <v>115</v>
      </c>
      <c r="AO22" s="80" t="s">
        <v>115</v>
      </c>
      <c r="AP22" s="80" t="s">
        <v>115</v>
      </c>
      <c r="AQ22" s="80" t="s">
        <v>115</v>
      </c>
      <c r="AR22" s="80" t="s">
        <v>115</v>
      </c>
    </row>
    <row r="23" spans="2:44" x14ac:dyDescent="0.3">
      <c r="B23" s="202">
        <v>9631</v>
      </c>
      <c r="C23" s="181">
        <v>40998</v>
      </c>
      <c r="D23" s="202">
        <v>343</v>
      </c>
      <c r="E23" s="202">
        <v>309</v>
      </c>
      <c r="F23" s="202">
        <v>7.4</v>
      </c>
      <c r="G23" s="202">
        <v>7.0000000000000007E-2</v>
      </c>
      <c r="H23" s="202">
        <v>19.559999999999999</v>
      </c>
      <c r="I23" s="202">
        <v>45</v>
      </c>
      <c r="J23" s="202" t="s">
        <v>214</v>
      </c>
      <c r="K23" s="202" t="s">
        <v>116</v>
      </c>
      <c r="L23" s="202" t="s">
        <v>115</v>
      </c>
      <c r="M23" s="202">
        <v>0.27</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2">
        <v>15.9</v>
      </c>
      <c r="AF23" s="202">
        <v>8.5</v>
      </c>
      <c r="AG23" s="202">
        <v>22</v>
      </c>
      <c r="AH23" s="87">
        <v>500</v>
      </c>
      <c r="AI23" s="87">
        <v>9000</v>
      </c>
      <c r="AJ23" s="202" t="s">
        <v>115</v>
      </c>
      <c r="AK23" s="202" t="s">
        <v>115</v>
      </c>
      <c r="AL23" t="s">
        <v>115</v>
      </c>
      <c r="AM23" s="203" t="s">
        <v>115</v>
      </c>
      <c r="AN23" s="203" t="s">
        <v>115</v>
      </c>
      <c r="AO23" s="202" t="s">
        <v>115</v>
      </c>
      <c r="AP23" s="204" t="s">
        <v>115</v>
      </c>
      <c r="AQ23" s="205" t="s">
        <v>115</v>
      </c>
      <c r="AR23" s="205" t="s">
        <v>115</v>
      </c>
    </row>
    <row r="24" spans="2:44" x14ac:dyDescent="0.3">
      <c r="B24" s="182">
        <v>17982</v>
      </c>
      <c r="C24" s="181">
        <v>41073</v>
      </c>
      <c r="D24" s="80">
        <v>291</v>
      </c>
      <c r="E24" s="80">
        <v>187</v>
      </c>
      <c r="F24" s="83">
        <v>675</v>
      </c>
      <c r="G24" s="80" t="s">
        <v>115</v>
      </c>
      <c r="H24" s="84" t="s">
        <v>115</v>
      </c>
      <c r="I24" s="80" t="s">
        <v>115</v>
      </c>
      <c r="J24" s="80" t="s">
        <v>115</v>
      </c>
      <c r="K24" s="80" t="s">
        <v>115</v>
      </c>
      <c r="L24" s="80" t="s">
        <v>115</v>
      </c>
      <c r="M24" s="80" t="s">
        <v>115</v>
      </c>
      <c r="N24" s="80" t="s">
        <v>115</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115</v>
      </c>
      <c r="AE24" s="80">
        <v>21.8</v>
      </c>
      <c r="AF24" s="80">
        <v>7.36</v>
      </c>
      <c r="AG24" s="80">
        <v>13.4</v>
      </c>
      <c r="AH24" s="87">
        <v>17000</v>
      </c>
      <c r="AI24" s="87">
        <v>90000</v>
      </c>
      <c r="AJ24" s="80" t="s">
        <v>115</v>
      </c>
      <c r="AK24" s="80" t="s">
        <v>115</v>
      </c>
      <c r="AL24" s="80" t="s">
        <v>115</v>
      </c>
      <c r="AM24" s="80">
        <v>1</v>
      </c>
      <c r="AN24" s="80" t="s">
        <v>115</v>
      </c>
      <c r="AO24" s="80">
        <v>4.08</v>
      </c>
      <c r="AP24" s="80" t="s">
        <v>115</v>
      </c>
      <c r="AQ24" s="80" t="s">
        <v>115</v>
      </c>
      <c r="AR24" s="80" t="s">
        <v>115</v>
      </c>
    </row>
    <row r="25" spans="2:44" x14ac:dyDescent="0.3">
      <c r="B25" s="182">
        <v>29837</v>
      </c>
      <c r="C25" s="181">
        <v>41185</v>
      </c>
      <c r="D25" s="80">
        <v>424</v>
      </c>
      <c r="E25" s="80">
        <v>249</v>
      </c>
      <c r="F25" s="83">
        <v>10.4</v>
      </c>
      <c r="G25" s="80" t="s">
        <v>115</v>
      </c>
      <c r="H25" s="84" t="s">
        <v>115</v>
      </c>
      <c r="I25" s="80" t="s">
        <v>115</v>
      </c>
      <c r="J25" s="80" t="s">
        <v>115</v>
      </c>
      <c r="K25" s="80" t="s">
        <v>115</v>
      </c>
      <c r="L25" s="80" t="s">
        <v>115</v>
      </c>
      <c r="M25" s="80" t="s">
        <v>115</v>
      </c>
      <c r="N25" s="80" t="s">
        <v>115</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t="s">
        <v>115</v>
      </c>
      <c r="AE25" s="80">
        <v>10.9</v>
      </c>
      <c r="AF25" s="80">
        <v>8.18</v>
      </c>
      <c r="AG25" s="80">
        <v>16</v>
      </c>
      <c r="AH25" s="87">
        <v>170</v>
      </c>
      <c r="AI25" s="87">
        <v>170</v>
      </c>
      <c r="AJ25" s="80" t="s">
        <v>115</v>
      </c>
      <c r="AK25" s="80" t="s">
        <v>115</v>
      </c>
      <c r="AL25" s="80" t="s">
        <v>115</v>
      </c>
      <c r="AM25" s="80">
        <v>0.5</v>
      </c>
      <c r="AN25" s="80" t="s">
        <v>115</v>
      </c>
      <c r="AO25" s="80">
        <v>6.7</v>
      </c>
      <c r="AP25" s="80" t="s">
        <v>115</v>
      </c>
      <c r="AQ25" s="80" t="s">
        <v>115</v>
      </c>
      <c r="AR25" s="80" t="s">
        <v>115</v>
      </c>
    </row>
    <row r="26" spans="2:44" x14ac:dyDescent="0.3">
      <c r="B26" s="182">
        <v>38423</v>
      </c>
      <c r="C26" s="181">
        <v>41257</v>
      </c>
      <c r="D26" s="80">
        <v>313</v>
      </c>
      <c r="E26" s="80">
        <v>206</v>
      </c>
      <c r="F26" s="83">
        <v>33.1</v>
      </c>
      <c r="G26" s="80" t="s">
        <v>115</v>
      </c>
      <c r="H26" s="84" t="s">
        <v>115</v>
      </c>
      <c r="I26" s="80" t="s">
        <v>115</v>
      </c>
      <c r="J26" s="80" t="s">
        <v>115</v>
      </c>
      <c r="K26" s="80" t="s">
        <v>115</v>
      </c>
      <c r="L26" s="80" t="s">
        <v>115</v>
      </c>
      <c r="M26" s="80" t="s">
        <v>115</v>
      </c>
      <c r="N26" s="80" t="s">
        <v>115</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t="s">
        <v>115</v>
      </c>
      <c r="AE26" s="80">
        <v>9.3000000000000007</v>
      </c>
      <c r="AF26" s="80">
        <v>8.48</v>
      </c>
      <c r="AG26" s="80">
        <v>23.1</v>
      </c>
      <c r="AH26" s="87">
        <v>1700</v>
      </c>
      <c r="AI26" s="87">
        <v>30000</v>
      </c>
      <c r="AJ26" s="80" t="s">
        <v>115</v>
      </c>
      <c r="AK26" s="80" t="s">
        <v>115</v>
      </c>
      <c r="AL26" s="80" t="s">
        <v>115</v>
      </c>
      <c r="AM26" s="80">
        <v>0.7</v>
      </c>
      <c r="AN26" s="80" t="s">
        <v>115</v>
      </c>
      <c r="AO26" s="80">
        <v>3.47</v>
      </c>
      <c r="AP26" s="80" t="s">
        <v>115</v>
      </c>
      <c r="AQ26" s="80" t="s">
        <v>115</v>
      </c>
      <c r="AR26" s="80" t="s">
        <v>115</v>
      </c>
    </row>
    <row r="27" spans="2:44" x14ac:dyDescent="0.3">
      <c r="B27" s="80">
        <v>9246</v>
      </c>
      <c r="C27" s="181">
        <v>41355</v>
      </c>
      <c r="D27" s="80">
        <v>464</v>
      </c>
      <c r="E27" s="80">
        <v>266</v>
      </c>
      <c r="F27" s="80" t="s">
        <v>119</v>
      </c>
      <c r="G27" s="80">
        <v>0.13</v>
      </c>
      <c r="H27" s="80">
        <v>17.28</v>
      </c>
      <c r="I27" s="80">
        <v>61</v>
      </c>
      <c r="J27" s="80">
        <v>7.8</v>
      </c>
      <c r="K27" s="80" t="s">
        <v>190</v>
      </c>
      <c r="L27" s="80" t="s">
        <v>115</v>
      </c>
      <c r="M27" s="80">
        <v>0.21</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3</v>
      </c>
      <c r="AE27" s="80">
        <v>7.42</v>
      </c>
      <c r="AF27" s="80">
        <v>8.2799999999999994</v>
      </c>
      <c r="AG27" s="80">
        <v>18.5</v>
      </c>
      <c r="AH27" s="80" t="s">
        <v>366</v>
      </c>
      <c r="AI27" s="87">
        <v>2300</v>
      </c>
      <c r="AJ27" s="80" t="s">
        <v>115</v>
      </c>
      <c r="AK27" s="80" t="s">
        <v>115</v>
      </c>
      <c r="AL27" s="80" t="s">
        <v>115</v>
      </c>
      <c r="AM27" s="80">
        <v>0.6</v>
      </c>
      <c r="AN27" s="80" t="s">
        <v>115</v>
      </c>
      <c r="AO27" s="80">
        <v>5.17</v>
      </c>
      <c r="AP27" s="80" t="s">
        <v>115</v>
      </c>
      <c r="AQ27" s="80" t="s">
        <v>115</v>
      </c>
      <c r="AR27" s="80" t="s">
        <v>115</v>
      </c>
    </row>
    <row r="28" spans="2:44" x14ac:dyDescent="0.3">
      <c r="B28" s="80">
        <v>21840</v>
      </c>
      <c r="C28" s="181">
        <v>41453</v>
      </c>
      <c r="D28" s="80">
        <v>389</v>
      </c>
      <c r="E28" s="80">
        <v>294</v>
      </c>
      <c r="F28" s="80">
        <v>79</v>
      </c>
      <c r="G28" s="80" t="s">
        <v>115</v>
      </c>
      <c r="H28" s="80" t="s">
        <v>115</v>
      </c>
      <c r="I28" s="80" t="s">
        <v>115</v>
      </c>
      <c r="J28" s="80" t="s">
        <v>115</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t="s">
        <v>115</v>
      </c>
      <c r="AE28" s="80">
        <v>11.82</v>
      </c>
      <c r="AF28" s="80">
        <v>8.0299999999999994</v>
      </c>
      <c r="AG28" s="80">
        <v>12.3</v>
      </c>
      <c r="AH28" s="80">
        <v>3500</v>
      </c>
      <c r="AI28" s="80" t="s">
        <v>191</v>
      </c>
      <c r="AJ28" s="80" t="s">
        <v>115</v>
      </c>
      <c r="AK28" s="80" t="s">
        <v>115</v>
      </c>
      <c r="AL28" s="80" t="s">
        <v>115</v>
      </c>
      <c r="AM28" s="80" t="s">
        <v>188</v>
      </c>
      <c r="AN28" s="80" t="s">
        <v>115</v>
      </c>
      <c r="AO28" s="80">
        <v>1.26</v>
      </c>
      <c r="AP28" s="80" t="s">
        <v>115</v>
      </c>
      <c r="AQ28" s="80" t="s">
        <v>115</v>
      </c>
      <c r="AR28" s="80" t="s">
        <v>115</v>
      </c>
    </row>
    <row r="29" spans="2:44" x14ac:dyDescent="0.3">
      <c r="B29" s="80">
        <v>36508</v>
      </c>
      <c r="C29" s="181">
        <v>41544</v>
      </c>
      <c r="D29" s="80">
        <v>403</v>
      </c>
      <c r="E29" s="80">
        <v>265</v>
      </c>
      <c r="F29" s="80">
        <v>23.2</v>
      </c>
      <c r="G29" s="80" t="s">
        <v>115</v>
      </c>
      <c r="H29" s="80" t="s">
        <v>115</v>
      </c>
      <c r="I29" s="80" t="s">
        <v>115</v>
      </c>
      <c r="J29" s="80" t="s">
        <v>115</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t="s">
        <v>115</v>
      </c>
      <c r="AE29" s="80">
        <v>10.8</v>
      </c>
      <c r="AF29" s="80">
        <v>8.74</v>
      </c>
      <c r="AG29" s="80">
        <v>17.399999999999999</v>
      </c>
      <c r="AH29" s="80">
        <v>1700</v>
      </c>
      <c r="AI29" s="80">
        <v>13000</v>
      </c>
      <c r="AJ29" s="80" t="s">
        <v>115</v>
      </c>
      <c r="AK29" s="80" t="s">
        <v>115</v>
      </c>
      <c r="AL29" s="80" t="s">
        <v>115</v>
      </c>
      <c r="AM29" s="80" t="s">
        <v>188</v>
      </c>
      <c r="AN29" s="80" t="s">
        <v>115</v>
      </c>
      <c r="AO29" s="80">
        <v>6.45</v>
      </c>
      <c r="AP29" s="80" t="s">
        <v>115</v>
      </c>
      <c r="AQ29" s="80" t="s">
        <v>115</v>
      </c>
      <c r="AR29" s="80" t="s">
        <v>115</v>
      </c>
    </row>
    <row r="30" spans="2:44" x14ac:dyDescent="0.3">
      <c r="B30" s="80">
        <v>47432</v>
      </c>
      <c r="C30" s="181">
        <v>41614</v>
      </c>
      <c r="D30" s="80">
        <v>430</v>
      </c>
      <c r="E30" s="80">
        <v>398</v>
      </c>
      <c r="F30" s="80">
        <v>7.8</v>
      </c>
      <c r="G30" s="80" t="s">
        <v>115</v>
      </c>
      <c r="H30" s="80" t="s">
        <v>115</v>
      </c>
      <c r="I30" s="80" t="s">
        <v>115</v>
      </c>
      <c r="J30" s="80" t="s">
        <v>115</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t="s">
        <v>115</v>
      </c>
      <c r="AE30" s="80">
        <v>8.1</v>
      </c>
      <c r="AF30" s="80">
        <v>7.98</v>
      </c>
      <c r="AG30" s="80">
        <v>22.8</v>
      </c>
      <c r="AH30" s="87">
        <v>2400</v>
      </c>
      <c r="AI30" s="87">
        <v>2400</v>
      </c>
      <c r="AJ30" s="80" t="s">
        <v>115</v>
      </c>
      <c r="AK30" s="80" t="s">
        <v>115</v>
      </c>
      <c r="AL30" s="80" t="s">
        <v>115</v>
      </c>
      <c r="AM30" s="80" t="s">
        <v>188</v>
      </c>
      <c r="AN30" s="80" t="s">
        <v>115</v>
      </c>
      <c r="AO30" s="80">
        <v>5.98</v>
      </c>
      <c r="AP30" s="80" t="s">
        <v>115</v>
      </c>
      <c r="AQ30" s="80" t="s">
        <v>115</v>
      </c>
      <c r="AR30" s="80" t="s">
        <v>115</v>
      </c>
    </row>
    <row r="31" spans="2:44" x14ac:dyDescent="0.3">
      <c r="B31" s="80" t="s">
        <v>377</v>
      </c>
      <c r="C31" s="80" t="s">
        <v>115</v>
      </c>
      <c r="D31" s="80" t="s">
        <v>115</v>
      </c>
      <c r="E31" s="80" t="s">
        <v>115</v>
      </c>
      <c r="F31" s="80" t="s">
        <v>115</v>
      </c>
      <c r="G31" s="80" t="s">
        <v>115</v>
      </c>
      <c r="H31" s="80" t="s">
        <v>115</v>
      </c>
      <c r="I31" s="80" t="s">
        <v>115</v>
      </c>
      <c r="J31" s="80" t="s">
        <v>115</v>
      </c>
      <c r="K31" s="80" t="s">
        <v>115</v>
      </c>
      <c r="L31" s="80" t="s">
        <v>115</v>
      </c>
      <c r="M31" s="80" t="s">
        <v>115</v>
      </c>
      <c r="N31" s="80" t="s">
        <v>115</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115</v>
      </c>
      <c r="AD31" s="80" t="s">
        <v>115</v>
      </c>
      <c r="AE31" s="80" t="s">
        <v>115</v>
      </c>
      <c r="AF31" s="80" t="s">
        <v>115</v>
      </c>
      <c r="AG31" s="80" t="s">
        <v>115</v>
      </c>
      <c r="AH31" s="80" t="s">
        <v>115</v>
      </c>
      <c r="AI31" s="80" t="s">
        <v>115</v>
      </c>
      <c r="AJ31" s="80" t="s">
        <v>115</v>
      </c>
      <c r="AK31" s="80" t="s">
        <v>115</v>
      </c>
      <c r="AL31" s="80" t="s">
        <v>115</v>
      </c>
      <c r="AM31" s="80" t="s">
        <v>115</v>
      </c>
      <c r="AN31" s="80" t="s">
        <v>115</v>
      </c>
      <c r="AO31" s="80" t="s">
        <v>115</v>
      </c>
      <c r="AP31" s="80" t="s">
        <v>115</v>
      </c>
      <c r="AQ31" s="80" t="s">
        <v>115</v>
      </c>
      <c r="AR31" s="80" t="s">
        <v>115</v>
      </c>
    </row>
    <row r="32" spans="2:44" x14ac:dyDescent="0.3">
      <c r="B32" s="80">
        <v>25432</v>
      </c>
      <c r="C32" s="181">
        <v>41810</v>
      </c>
      <c r="D32" s="80">
        <v>416</v>
      </c>
      <c r="E32" s="80">
        <v>265</v>
      </c>
      <c r="F32" s="80">
        <v>24.3</v>
      </c>
      <c r="G32" s="80" t="s">
        <v>115</v>
      </c>
      <c r="H32" s="80" t="s">
        <v>115</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t="s">
        <v>115</v>
      </c>
      <c r="AE32" s="80">
        <v>9.5</v>
      </c>
      <c r="AF32" s="80">
        <v>7.54</v>
      </c>
      <c r="AG32" s="80">
        <v>11</v>
      </c>
      <c r="AH32" s="80" t="s">
        <v>115</v>
      </c>
      <c r="AI32" s="80" t="s">
        <v>115</v>
      </c>
      <c r="AJ32" s="80" t="s">
        <v>115</v>
      </c>
      <c r="AK32" s="80" t="s">
        <v>115</v>
      </c>
      <c r="AL32" s="80" t="s">
        <v>115</v>
      </c>
      <c r="AM32" s="80" t="s">
        <v>115</v>
      </c>
      <c r="AN32" s="80" t="s">
        <v>115</v>
      </c>
      <c r="AO32" s="80" t="s">
        <v>115</v>
      </c>
      <c r="AP32" s="80" t="s">
        <v>115</v>
      </c>
      <c r="AQ32" s="80" t="s">
        <v>115</v>
      </c>
      <c r="AR32" s="80" t="s">
        <v>115</v>
      </c>
    </row>
    <row r="33" spans="2:44" x14ac:dyDescent="0.3">
      <c r="B33" s="80" t="s">
        <v>377</v>
      </c>
      <c r="C33" s="80" t="s">
        <v>115</v>
      </c>
      <c r="D33" s="80" t="s">
        <v>115</v>
      </c>
      <c r="E33" s="80" t="s">
        <v>115</v>
      </c>
      <c r="F33" s="80" t="s">
        <v>115</v>
      </c>
      <c r="G33" s="80" t="s">
        <v>115</v>
      </c>
      <c r="H33" s="80" t="s">
        <v>115</v>
      </c>
      <c r="I33" s="80" t="s">
        <v>115</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115</v>
      </c>
      <c r="AD33" s="80" t="s">
        <v>115</v>
      </c>
      <c r="AE33" s="80" t="s">
        <v>115</v>
      </c>
      <c r="AF33" s="80" t="s">
        <v>115</v>
      </c>
      <c r="AG33" s="80" t="s">
        <v>115</v>
      </c>
      <c r="AH33" s="80" t="s">
        <v>115</v>
      </c>
      <c r="AI33" s="80" t="s">
        <v>115</v>
      </c>
      <c r="AJ33" s="80" t="s">
        <v>115</v>
      </c>
      <c r="AK33" s="80" t="s">
        <v>115</v>
      </c>
      <c r="AL33" s="80" t="s">
        <v>115</v>
      </c>
      <c r="AM33" s="80" t="s">
        <v>115</v>
      </c>
      <c r="AN33" s="80" t="s">
        <v>115</v>
      </c>
      <c r="AO33" s="80" t="s">
        <v>115</v>
      </c>
      <c r="AP33" s="80" t="s">
        <v>115</v>
      </c>
      <c r="AQ33" s="80" t="s">
        <v>115</v>
      </c>
      <c r="AR33" s="80" t="s">
        <v>115</v>
      </c>
    </row>
    <row r="34" spans="2:44" x14ac:dyDescent="0.3">
      <c r="B34" s="80" t="s">
        <v>377</v>
      </c>
      <c r="C34" s="80" t="s">
        <v>115</v>
      </c>
      <c r="D34" s="80" t="s">
        <v>115</v>
      </c>
      <c r="E34" s="80" t="s">
        <v>115</v>
      </c>
      <c r="F34" s="80" t="s">
        <v>115</v>
      </c>
      <c r="G34" s="80" t="s">
        <v>115</v>
      </c>
      <c r="H34" s="80" t="s">
        <v>115</v>
      </c>
      <c r="I34" s="80" t="s">
        <v>115</v>
      </c>
      <c r="J34" s="80" t="s">
        <v>115</v>
      </c>
      <c r="K34" s="80" t="s">
        <v>115</v>
      </c>
      <c r="L34" s="80" t="s">
        <v>115</v>
      </c>
      <c r="M34" s="80" t="s">
        <v>115</v>
      </c>
      <c r="N34" s="80" t="s">
        <v>115</v>
      </c>
      <c r="O34" s="80" t="s">
        <v>115</v>
      </c>
      <c r="P34" s="80" t="s">
        <v>115</v>
      </c>
      <c r="Q34" s="80" t="s">
        <v>115</v>
      </c>
      <c r="R34" s="80" t="s">
        <v>115</v>
      </c>
      <c r="S34" s="80" t="s">
        <v>115</v>
      </c>
      <c r="T34" s="80" t="s">
        <v>115</v>
      </c>
      <c r="U34" s="80" t="s">
        <v>115</v>
      </c>
      <c r="V34" s="80" t="s">
        <v>115</v>
      </c>
      <c r="W34" s="80" t="s">
        <v>115</v>
      </c>
      <c r="X34" s="80" t="s">
        <v>115</v>
      </c>
      <c r="Y34" s="80" t="s">
        <v>115</v>
      </c>
      <c r="Z34" s="80" t="s">
        <v>115</v>
      </c>
      <c r="AA34" s="80" t="s">
        <v>115</v>
      </c>
      <c r="AB34" s="80" t="s">
        <v>115</v>
      </c>
      <c r="AC34" s="80" t="s">
        <v>115</v>
      </c>
      <c r="AD34" s="80" t="s">
        <v>115</v>
      </c>
      <c r="AE34" s="80" t="s">
        <v>115</v>
      </c>
      <c r="AF34" s="80" t="s">
        <v>115</v>
      </c>
      <c r="AG34" s="80" t="s">
        <v>115</v>
      </c>
      <c r="AH34" s="80" t="s">
        <v>115</v>
      </c>
      <c r="AI34" s="80" t="s">
        <v>115</v>
      </c>
      <c r="AJ34" s="80" t="s">
        <v>115</v>
      </c>
      <c r="AK34" s="80" t="s">
        <v>115</v>
      </c>
      <c r="AL34" s="80" t="s">
        <v>115</v>
      </c>
      <c r="AM34" s="80" t="s">
        <v>115</v>
      </c>
      <c r="AN34" s="80" t="s">
        <v>115</v>
      </c>
      <c r="AO34" s="80" t="s">
        <v>115</v>
      </c>
      <c r="AP34" s="80" t="s">
        <v>115</v>
      </c>
      <c r="AQ34" s="80" t="s">
        <v>115</v>
      </c>
      <c r="AR34" s="80" t="s">
        <v>115</v>
      </c>
    </row>
  </sheetData>
  <sheetProtection algorithmName="SHA-512" hashValue="IcvjT/4p4dlZhfw/uyYP0RER9TaygpK0q2Vv5xJjDZO3IyK55NHb2Oe7aGy5qj5bvst/s9FJHrB+H6XUQtBlAw==" saltValue="VqXvuem7hk3lOJjrXjqnBQ==" spinCount="100000" sheet="1" objects="1" scenarios="1"/>
  <mergeCells count="2">
    <mergeCell ref="B1:B2"/>
    <mergeCell ref="C1: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5"/>
  <dimension ref="B1:AR34"/>
  <sheetViews>
    <sheetView zoomScale="85" zoomScaleNormal="85" workbookViewId="0">
      <selection activeCell="N21" sqref="N21"/>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231">
        <v>8817</v>
      </c>
      <c r="C3" s="181">
        <v>39155</v>
      </c>
      <c r="D3" s="80">
        <v>409</v>
      </c>
      <c r="E3" s="80">
        <v>219</v>
      </c>
      <c r="F3" s="80">
        <v>32.299999999999997</v>
      </c>
      <c r="G3" s="80">
        <v>0.12</v>
      </c>
      <c r="H3" s="187">
        <v>18.09</v>
      </c>
      <c r="I3" s="187">
        <v>106</v>
      </c>
      <c r="J3" s="187" t="s">
        <v>119</v>
      </c>
      <c r="K3" s="187" t="s">
        <v>116</v>
      </c>
      <c r="L3" s="187" t="s">
        <v>116</v>
      </c>
      <c r="M3" s="187">
        <v>1.01</v>
      </c>
      <c r="N3" s="80" t="s">
        <v>117</v>
      </c>
      <c r="O3" s="80">
        <v>7.0000000000000007E-2</v>
      </c>
      <c r="P3" s="80" t="s">
        <v>120</v>
      </c>
      <c r="Q3" s="80">
        <v>0.48</v>
      </c>
      <c r="R3" s="80">
        <v>0.48</v>
      </c>
      <c r="S3" s="80" t="s">
        <v>193</v>
      </c>
      <c r="T3" s="80" t="s">
        <v>193</v>
      </c>
      <c r="U3" s="80">
        <v>1.0699999999999999E-2</v>
      </c>
      <c r="V3" s="80" t="s">
        <v>121</v>
      </c>
      <c r="W3" s="80" t="s">
        <v>190</v>
      </c>
      <c r="X3" s="80" t="s">
        <v>190</v>
      </c>
      <c r="Y3" s="80">
        <v>19</v>
      </c>
      <c r="Z3" s="80" t="s">
        <v>188</v>
      </c>
      <c r="AA3" s="80" t="s">
        <v>188</v>
      </c>
      <c r="AB3" s="80" t="s">
        <v>115</v>
      </c>
      <c r="AC3" s="80">
        <v>0.06</v>
      </c>
      <c r="AD3" s="80">
        <v>2.8</v>
      </c>
      <c r="AE3" s="80">
        <v>9.1</v>
      </c>
      <c r="AF3" s="80">
        <v>7.8</v>
      </c>
      <c r="AG3" s="80">
        <v>21.2</v>
      </c>
      <c r="AH3" s="80">
        <v>7000</v>
      </c>
      <c r="AI3" s="80">
        <v>11000</v>
      </c>
      <c r="AJ3" s="80" t="s">
        <v>115</v>
      </c>
      <c r="AK3" s="80" t="s">
        <v>115</v>
      </c>
      <c r="AL3" s="80" t="s">
        <v>115</v>
      </c>
      <c r="AM3" s="80" t="s">
        <v>115</v>
      </c>
      <c r="AN3" s="80" t="s">
        <v>115</v>
      </c>
      <c r="AO3" s="80" t="s">
        <v>115</v>
      </c>
      <c r="AP3" s="80" t="s">
        <v>115</v>
      </c>
      <c r="AQ3" s="80" t="s">
        <v>115</v>
      </c>
      <c r="AR3" s="80" t="s">
        <v>115</v>
      </c>
    </row>
    <row r="4" spans="2:44" x14ac:dyDescent="0.3">
      <c r="B4" s="231">
        <v>18759</v>
      </c>
      <c r="C4" s="181">
        <v>39244</v>
      </c>
      <c r="D4" s="80">
        <v>408</v>
      </c>
      <c r="E4" s="80">
        <v>277</v>
      </c>
      <c r="F4" s="80">
        <v>28.5</v>
      </c>
      <c r="G4" s="80">
        <v>0.09</v>
      </c>
      <c r="H4" s="187">
        <v>21.75</v>
      </c>
      <c r="I4" s="187">
        <v>101</v>
      </c>
      <c r="J4" s="187" t="s">
        <v>119</v>
      </c>
      <c r="K4" s="187" t="s">
        <v>116</v>
      </c>
      <c r="L4" s="187" t="s">
        <v>116</v>
      </c>
      <c r="M4" s="187">
        <v>0.87</v>
      </c>
      <c r="N4" s="80" t="s">
        <v>117</v>
      </c>
      <c r="O4" s="80">
        <v>0.06</v>
      </c>
      <c r="P4" s="80" t="s">
        <v>120</v>
      </c>
      <c r="Q4" s="80">
        <v>1.37</v>
      </c>
      <c r="R4" s="80" t="s">
        <v>190</v>
      </c>
      <c r="S4" s="80" t="s">
        <v>193</v>
      </c>
      <c r="T4" s="80" t="s">
        <v>193</v>
      </c>
      <c r="U4" s="80">
        <v>1.0500000000000001E-2</v>
      </c>
      <c r="V4" s="80">
        <v>1.03E-2</v>
      </c>
      <c r="W4" s="80" t="s">
        <v>190</v>
      </c>
      <c r="X4" s="80" t="s">
        <v>190</v>
      </c>
      <c r="Y4" s="80">
        <v>0.43</v>
      </c>
      <c r="Z4" s="80" t="s">
        <v>188</v>
      </c>
      <c r="AA4" s="80" t="s">
        <v>188</v>
      </c>
      <c r="AB4" s="80" t="s">
        <v>115</v>
      </c>
      <c r="AC4" s="80">
        <v>0.02</v>
      </c>
      <c r="AD4" s="80" t="s">
        <v>118</v>
      </c>
      <c r="AE4" s="80">
        <v>9.3000000000000007</v>
      </c>
      <c r="AF4" s="80">
        <v>7.6</v>
      </c>
      <c r="AG4" s="80">
        <v>9.9</v>
      </c>
      <c r="AH4" s="80">
        <v>1300</v>
      </c>
      <c r="AI4" s="80">
        <v>8000</v>
      </c>
      <c r="AJ4" s="80" t="s">
        <v>115</v>
      </c>
      <c r="AK4" s="80" t="s">
        <v>115</v>
      </c>
      <c r="AL4" s="80" t="s">
        <v>115</v>
      </c>
      <c r="AM4" s="80" t="s">
        <v>115</v>
      </c>
      <c r="AN4" s="80" t="s">
        <v>115</v>
      </c>
      <c r="AO4" s="80" t="s">
        <v>115</v>
      </c>
      <c r="AP4" s="80" t="s">
        <v>115</v>
      </c>
      <c r="AQ4" s="80" t="s">
        <v>115</v>
      </c>
      <c r="AR4" s="80" t="s">
        <v>115</v>
      </c>
    </row>
    <row r="5" spans="2:44" x14ac:dyDescent="0.3">
      <c r="B5" s="231">
        <v>27203</v>
      </c>
      <c r="C5" s="181">
        <v>39329</v>
      </c>
      <c r="D5" s="80">
        <v>316</v>
      </c>
      <c r="E5" s="80">
        <v>149</v>
      </c>
      <c r="F5" s="80">
        <v>12.8</v>
      </c>
      <c r="G5" s="80">
        <v>0.09</v>
      </c>
      <c r="H5" s="187">
        <v>22.44</v>
      </c>
      <c r="I5" s="187">
        <v>94.7</v>
      </c>
      <c r="J5" s="187" t="s">
        <v>119</v>
      </c>
      <c r="K5" s="187" t="s">
        <v>116</v>
      </c>
      <c r="L5" s="187" t="s">
        <v>116</v>
      </c>
      <c r="M5" s="187">
        <v>0.55000000000000004</v>
      </c>
      <c r="N5" s="80" t="s">
        <v>117</v>
      </c>
      <c r="O5" s="80">
        <v>0.03</v>
      </c>
      <c r="P5" s="80" t="s">
        <v>120</v>
      </c>
      <c r="Q5" s="80">
        <v>0.48</v>
      </c>
      <c r="R5" s="80">
        <v>0.16</v>
      </c>
      <c r="S5" s="80" t="s">
        <v>193</v>
      </c>
      <c r="T5" s="80" t="s">
        <v>193</v>
      </c>
      <c r="U5" s="80" t="s">
        <v>121</v>
      </c>
      <c r="V5" s="80" t="s">
        <v>121</v>
      </c>
      <c r="W5" s="80" t="s">
        <v>190</v>
      </c>
      <c r="X5" s="80" t="s">
        <v>190</v>
      </c>
      <c r="Y5" s="80">
        <v>14.9</v>
      </c>
      <c r="Z5" s="80" t="s">
        <v>188</v>
      </c>
      <c r="AA5" s="80" t="s">
        <v>188</v>
      </c>
      <c r="AB5" s="80" t="s">
        <v>115</v>
      </c>
      <c r="AC5" s="80" t="s">
        <v>190</v>
      </c>
      <c r="AD5" s="80" t="s">
        <v>118</v>
      </c>
      <c r="AE5" s="80">
        <v>8.6</v>
      </c>
      <c r="AF5" s="80">
        <v>7.2</v>
      </c>
      <c r="AG5" s="80">
        <v>13.2</v>
      </c>
      <c r="AH5" s="80">
        <v>1300</v>
      </c>
      <c r="AI5" s="80">
        <v>2300</v>
      </c>
      <c r="AJ5" s="80" t="s">
        <v>115</v>
      </c>
      <c r="AK5" s="80" t="s">
        <v>117</v>
      </c>
      <c r="AL5" s="80" t="s">
        <v>115</v>
      </c>
      <c r="AM5" s="80" t="s">
        <v>115</v>
      </c>
      <c r="AN5" s="80" t="s">
        <v>115</v>
      </c>
      <c r="AO5" s="80" t="s">
        <v>115</v>
      </c>
      <c r="AP5" s="80" t="s">
        <v>115</v>
      </c>
      <c r="AQ5" s="80" t="s">
        <v>115</v>
      </c>
      <c r="AR5" s="80" t="s">
        <v>115</v>
      </c>
    </row>
    <row r="6" spans="2:44" x14ac:dyDescent="0.3">
      <c r="B6" s="231">
        <v>36618</v>
      </c>
      <c r="C6" s="181">
        <v>39426</v>
      </c>
      <c r="D6" s="80">
        <v>439</v>
      </c>
      <c r="E6" s="80">
        <v>281</v>
      </c>
      <c r="F6" s="80">
        <v>11</v>
      </c>
      <c r="G6" s="80">
        <v>0.49</v>
      </c>
      <c r="H6" s="187">
        <v>23.46</v>
      </c>
      <c r="I6" s="187">
        <v>36.6</v>
      </c>
      <c r="J6" s="187">
        <v>7.4</v>
      </c>
      <c r="K6" s="187" t="s">
        <v>116</v>
      </c>
      <c r="L6" s="187" t="s">
        <v>116</v>
      </c>
      <c r="M6" s="187">
        <v>0.44</v>
      </c>
      <c r="N6" s="80" t="s">
        <v>117</v>
      </c>
      <c r="O6" s="80">
        <v>0.16</v>
      </c>
      <c r="P6" s="80">
        <v>0.06</v>
      </c>
      <c r="Q6" s="80">
        <v>0.48</v>
      </c>
      <c r="R6" s="80" t="s">
        <v>188</v>
      </c>
      <c r="S6" s="80" t="s">
        <v>193</v>
      </c>
      <c r="T6" s="80" t="s">
        <v>193</v>
      </c>
      <c r="U6" s="80">
        <v>1.2E-2</v>
      </c>
      <c r="V6" s="80" t="s">
        <v>121</v>
      </c>
      <c r="W6" s="80">
        <v>0.01</v>
      </c>
      <c r="X6" s="80" t="s">
        <v>190</v>
      </c>
      <c r="Y6" s="80">
        <v>1.2</v>
      </c>
      <c r="Z6" s="80" t="s">
        <v>188</v>
      </c>
      <c r="AA6" s="80" t="s">
        <v>188</v>
      </c>
      <c r="AB6" s="80" t="s">
        <v>115</v>
      </c>
      <c r="AC6" s="80">
        <v>0.13</v>
      </c>
      <c r="AD6" s="80">
        <v>2.6</v>
      </c>
      <c r="AE6" s="80">
        <v>9.8000000000000007</v>
      </c>
      <c r="AF6" s="80">
        <v>7.6</v>
      </c>
      <c r="AG6" s="80">
        <v>20</v>
      </c>
      <c r="AH6" s="80">
        <v>800</v>
      </c>
      <c r="AI6" s="80">
        <v>1300</v>
      </c>
      <c r="AJ6" s="80" t="s">
        <v>115</v>
      </c>
      <c r="AK6" s="80" t="s">
        <v>117</v>
      </c>
      <c r="AL6" s="80" t="s">
        <v>115</v>
      </c>
      <c r="AM6" s="80" t="s">
        <v>115</v>
      </c>
      <c r="AN6" s="80" t="s">
        <v>115</v>
      </c>
      <c r="AO6" s="80" t="s">
        <v>115</v>
      </c>
      <c r="AP6" s="80" t="s">
        <v>115</v>
      </c>
      <c r="AQ6" s="80" t="s">
        <v>115</v>
      </c>
      <c r="AR6" s="80" t="s">
        <v>115</v>
      </c>
    </row>
    <row r="7" spans="2:44" x14ac:dyDescent="0.3">
      <c r="B7" s="231">
        <v>7548</v>
      </c>
      <c r="C7" s="181" t="s">
        <v>172</v>
      </c>
      <c r="D7" s="80">
        <v>470</v>
      </c>
      <c r="E7" s="80">
        <v>336</v>
      </c>
      <c r="F7" s="83">
        <v>14.2</v>
      </c>
      <c r="G7" s="80">
        <v>0.53</v>
      </c>
      <c r="H7" s="229">
        <v>22.99</v>
      </c>
      <c r="I7" s="187">
        <v>77</v>
      </c>
      <c r="J7" s="187" t="s">
        <v>119</v>
      </c>
      <c r="K7" s="187">
        <v>0.26</v>
      </c>
      <c r="L7" s="187" t="s">
        <v>116</v>
      </c>
      <c r="M7" s="187">
        <v>0.94</v>
      </c>
      <c r="N7" s="80">
        <v>0.06</v>
      </c>
      <c r="O7" s="80">
        <v>0.37</v>
      </c>
      <c r="P7" s="80">
        <v>0.09</v>
      </c>
      <c r="Q7" s="80">
        <v>0.5</v>
      </c>
      <c r="R7" s="80" t="s">
        <v>187</v>
      </c>
      <c r="S7" s="80" t="s">
        <v>193</v>
      </c>
      <c r="T7" s="80" t="s">
        <v>193</v>
      </c>
      <c r="U7" s="80">
        <v>1.1299999999999999E-2</v>
      </c>
      <c r="V7" s="80" t="s">
        <v>121</v>
      </c>
      <c r="W7" s="80" t="s">
        <v>117</v>
      </c>
      <c r="X7" s="80" t="s">
        <v>117</v>
      </c>
      <c r="Y7" s="80">
        <v>0.65</v>
      </c>
      <c r="Z7" s="80" t="s">
        <v>188</v>
      </c>
      <c r="AA7" s="80" t="s">
        <v>188</v>
      </c>
      <c r="AB7" s="80" t="s">
        <v>117</v>
      </c>
      <c r="AC7" s="80">
        <v>0.08</v>
      </c>
      <c r="AD7" s="80">
        <v>2.8</v>
      </c>
      <c r="AE7" s="80">
        <v>9.4</v>
      </c>
      <c r="AF7" s="80">
        <v>7.4</v>
      </c>
      <c r="AG7" s="80">
        <v>24.7</v>
      </c>
      <c r="AH7" s="80">
        <v>5000</v>
      </c>
      <c r="AI7" s="80">
        <v>5000</v>
      </c>
      <c r="AJ7" s="80" t="s">
        <v>115</v>
      </c>
      <c r="AK7" s="80" t="s">
        <v>117</v>
      </c>
      <c r="AL7" s="80" t="s">
        <v>115</v>
      </c>
      <c r="AM7" s="80" t="s">
        <v>115</v>
      </c>
      <c r="AN7" s="80" t="s">
        <v>115</v>
      </c>
      <c r="AO7" s="80" t="s">
        <v>115</v>
      </c>
      <c r="AP7" s="80" t="s">
        <v>115</v>
      </c>
      <c r="AQ7" s="80" t="s">
        <v>115</v>
      </c>
      <c r="AR7" s="80" t="s">
        <v>115</v>
      </c>
    </row>
    <row r="8" spans="2:44" x14ac:dyDescent="0.3">
      <c r="B8" s="231">
        <v>16331</v>
      </c>
      <c r="C8" s="181" t="s">
        <v>173</v>
      </c>
      <c r="D8" s="80" t="s">
        <v>115</v>
      </c>
      <c r="E8" s="80">
        <v>196</v>
      </c>
      <c r="F8" s="83">
        <v>239</v>
      </c>
      <c r="G8" s="80">
        <v>0.14000000000000001</v>
      </c>
      <c r="H8" s="229">
        <v>13.26</v>
      </c>
      <c r="I8" s="187">
        <v>46</v>
      </c>
      <c r="J8" s="187" t="s">
        <v>119</v>
      </c>
      <c r="K8" s="187" t="s">
        <v>116</v>
      </c>
      <c r="L8" s="187" t="s">
        <v>116</v>
      </c>
      <c r="M8" s="187">
        <v>10.050000000000001</v>
      </c>
      <c r="N8" s="80" t="s">
        <v>117</v>
      </c>
      <c r="O8" s="80">
        <v>0.33</v>
      </c>
      <c r="P8" s="80">
        <v>0.03</v>
      </c>
      <c r="Q8" s="84">
        <v>8.24</v>
      </c>
      <c r="R8" s="84">
        <v>0.9</v>
      </c>
      <c r="S8" s="80" t="s">
        <v>193</v>
      </c>
      <c r="T8" s="80" t="s">
        <v>193</v>
      </c>
      <c r="U8" s="80" t="s">
        <v>361</v>
      </c>
      <c r="V8" s="80" t="s">
        <v>121</v>
      </c>
      <c r="W8" s="80" t="s">
        <v>117</v>
      </c>
      <c r="X8" s="80" t="s">
        <v>117</v>
      </c>
      <c r="Y8" s="80">
        <v>0.97</v>
      </c>
      <c r="Z8" s="80" t="s">
        <v>188</v>
      </c>
      <c r="AA8" s="80" t="s">
        <v>188</v>
      </c>
      <c r="AB8" s="80" t="s">
        <v>115</v>
      </c>
      <c r="AC8" s="80">
        <v>0.04</v>
      </c>
      <c r="AD8" s="80" t="s">
        <v>118</v>
      </c>
      <c r="AE8" s="187">
        <v>11.7</v>
      </c>
      <c r="AF8" s="187">
        <v>7.4</v>
      </c>
      <c r="AG8" s="233">
        <v>8.6999999999999993</v>
      </c>
      <c r="AH8" s="187">
        <v>800</v>
      </c>
      <c r="AI8" s="187">
        <v>5000</v>
      </c>
      <c r="AJ8" s="80" t="s">
        <v>115</v>
      </c>
      <c r="AK8" s="80" t="s">
        <v>117</v>
      </c>
      <c r="AL8" s="80" t="s">
        <v>115</v>
      </c>
      <c r="AM8" s="80" t="s">
        <v>115</v>
      </c>
      <c r="AN8" s="80" t="s">
        <v>115</v>
      </c>
      <c r="AO8" s="80" t="s">
        <v>115</v>
      </c>
      <c r="AP8" s="80" t="s">
        <v>115</v>
      </c>
      <c r="AQ8" s="80" t="s">
        <v>115</v>
      </c>
      <c r="AR8" s="80" t="s">
        <v>115</v>
      </c>
    </row>
    <row r="9" spans="2:44" x14ac:dyDescent="0.3">
      <c r="B9" s="231">
        <v>24749</v>
      </c>
      <c r="C9" s="181">
        <v>39699</v>
      </c>
      <c r="D9" s="80">
        <v>257</v>
      </c>
      <c r="E9" s="80">
        <v>177</v>
      </c>
      <c r="F9" s="83">
        <v>26.2</v>
      </c>
      <c r="G9" s="80">
        <v>0.08</v>
      </c>
      <c r="H9" s="229">
        <v>12.63</v>
      </c>
      <c r="I9" s="187">
        <v>24</v>
      </c>
      <c r="J9" s="187" t="s">
        <v>119</v>
      </c>
      <c r="K9" s="187" t="s">
        <v>116</v>
      </c>
      <c r="L9" s="187" t="s">
        <v>116</v>
      </c>
      <c r="M9" s="187">
        <v>1.37</v>
      </c>
      <c r="N9" s="80">
        <v>0.05</v>
      </c>
      <c r="O9" s="84">
        <v>0.06</v>
      </c>
      <c r="P9" s="80" t="s">
        <v>120</v>
      </c>
      <c r="Q9" s="80">
        <v>1.57</v>
      </c>
      <c r="R9" s="80" t="s">
        <v>187</v>
      </c>
      <c r="S9" s="80" t="s">
        <v>193</v>
      </c>
      <c r="T9" s="80" t="s">
        <v>193</v>
      </c>
      <c r="U9" s="80" t="s">
        <v>121</v>
      </c>
      <c r="V9" s="80" t="s">
        <v>121</v>
      </c>
      <c r="W9" s="80" t="s">
        <v>117</v>
      </c>
      <c r="X9" s="85">
        <v>0.01</v>
      </c>
      <c r="Y9" s="80">
        <v>0.54</v>
      </c>
      <c r="Z9" s="80" t="s">
        <v>188</v>
      </c>
      <c r="AA9" s="80" t="s">
        <v>188</v>
      </c>
      <c r="AB9" s="80" t="s">
        <v>117</v>
      </c>
      <c r="AC9" s="80">
        <v>0.02</v>
      </c>
      <c r="AD9" s="80" t="s">
        <v>118</v>
      </c>
      <c r="AE9" s="187">
        <v>10.9</v>
      </c>
      <c r="AF9" s="233">
        <v>7.9</v>
      </c>
      <c r="AG9" s="234">
        <v>9</v>
      </c>
      <c r="AH9" s="235">
        <v>1300</v>
      </c>
      <c r="AI9" s="235">
        <v>3000</v>
      </c>
      <c r="AJ9" s="83">
        <v>12.6</v>
      </c>
      <c r="AK9" s="80" t="s">
        <v>115</v>
      </c>
      <c r="AL9" s="80" t="s">
        <v>115</v>
      </c>
      <c r="AM9" s="80" t="s">
        <v>115</v>
      </c>
      <c r="AN9" s="80" t="s">
        <v>115</v>
      </c>
      <c r="AO9" s="80" t="s">
        <v>115</v>
      </c>
      <c r="AP9" s="80" t="s">
        <v>115</v>
      </c>
      <c r="AQ9" s="80" t="s">
        <v>115</v>
      </c>
      <c r="AR9" s="80" t="s">
        <v>115</v>
      </c>
    </row>
    <row r="10" spans="2:44" x14ac:dyDescent="0.3">
      <c r="B10" s="231">
        <v>33632</v>
      </c>
      <c r="C10" s="181">
        <v>39791</v>
      </c>
      <c r="D10" s="83">
        <v>250</v>
      </c>
      <c r="E10" s="80">
        <v>156</v>
      </c>
      <c r="F10" s="86">
        <v>212</v>
      </c>
      <c r="G10" s="80">
        <v>0.13</v>
      </c>
      <c r="H10" s="229">
        <v>13.11</v>
      </c>
      <c r="I10" s="187">
        <v>84.4</v>
      </c>
      <c r="J10" s="187" t="s">
        <v>119</v>
      </c>
      <c r="K10" s="187" t="s">
        <v>116</v>
      </c>
      <c r="L10" s="187" t="s">
        <v>116</v>
      </c>
      <c r="M10" s="187">
        <v>8.7799999999999994</v>
      </c>
      <c r="N10" s="80" t="s">
        <v>117</v>
      </c>
      <c r="O10" s="80">
        <v>0.16</v>
      </c>
      <c r="P10" s="80" t="s">
        <v>120</v>
      </c>
      <c r="Q10" s="80" t="s">
        <v>115</v>
      </c>
      <c r="R10" s="80" t="s">
        <v>187</v>
      </c>
      <c r="S10" s="80" t="s">
        <v>193</v>
      </c>
      <c r="T10" s="80" t="s">
        <v>193</v>
      </c>
      <c r="U10" s="80">
        <v>1.2200000000000001E-2</v>
      </c>
      <c r="V10" s="80" t="s">
        <v>121</v>
      </c>
      <c r="W10" s="80" t="s">
        <v>117</v>
      </c>
      <c r="X10" s="80" t="s">
        <v>117</v>
      </c>
      <c r="Y10" s="80">
        <v>1</v>
      </c>
      <c r="Z10" s="80" t="s">
        <v>188</v>
      </c>
      <c r="AA10" s="80" t="s">
        <v>188</v>
      </c>
      <c r="AB10" s="80">
        <v>0.1</v>
      </c>
      <c r="AC10" s="80">
        <v>0.09</v>
      </c>
      <c r="AD10" s="80">
        <v>3.2</v>
      </c>
      <c r="AE10" s="187">
        <v>8.1</v>
      </c>
      <c r="AF10" s="187">
        <v>6.6</v>
      </c>
      <c r="AG10" s="187">
        <v>20</v>
      </c>
      <c r="AH10" s="235">
        <v>2200</v>
      </c>
      <c r="AI10" s="235">
        <v>30000</v>
      </c>
      <c r="AJ10" s="80">
        <v>20.7</v>
      </c>
      <c r="AK10" s="80" t="s">
        <v>117</v>
      </c>
      <c r="AL10" s="81">
        <v>46</v>
      </c>
      <c r="AM10" s="80" t="s">
        <v>115</v>
      </c>
      <c r="AN10" s="80" t="s">
        <v>115</v>
      </c>
      <c r="AO10" s="80" t="s">
        <v>115</v>
      </c>
      <c r="AP10" s="80" t="s">
        <v>115</v>
      </c>
      <c r="AQ10" s="80" t="s">
        <v>115</v>
      </c>
      <c r="AR10" s="80" t="s">
        <v>115</v>
      </c>
    </row>
    <row r="11" spans="2:44" x14ac:dyDescent="0.3">
      <c r="B11" s="231">
        <v>7682</v>
      </c>
      <c r="C11" s="181">
        <v>39890</v>
      </c>
      <c r="D11" s="80">
        <v>396</v>
      </c>
      <c r="E11" s="80">
        <v>340</v>
      </c>
      <c r="F11" s="80">
        <v>116</v>
      </c>
      <c r="G11" s="80">
        <v>7.0000000000000007E-2</v>
      </c>
      <c r="H11" s="187">
        <v>18.09</v>
      </c>
      <c r="I11" s="187">
        <v>57</v>
      </c>
      <c r="J11" s="187" t="s">
        <v>119</v>
      </c>
      <c r="K11" s="187" t="s">
        <v>116</v>
      </c>
      <c r="L11" s="187" t="s">
        <v>116</v>
      </c>
      <c r="M11" s="187">
        <v>0.61</v>
      </c>
      <c r="N11" s="80" t="s">
        <v>117</v>
      </c>
      <c r="O11" s="80">
        <v>7.0000000000000007E-2</v>
      </c>
      <c r="P11" s="80" t="s">
        <v>120</v>
      </c>
      <c r="Q11" s="80">
        <v>0.64</v>
      </c>
      <c r="R11" s="80">
        <v>0.6</v>
      </c>
      <c r="S11" s="80" t="s">
        <v>193</v>
      </c>
      <c r="T11" s="80" t="s">
        <v>193</v>
      </c>
      <c r="U11" s="80">
        <v>1.24E-2</v>
      </c>
      <c r="V11" s="80">
        <v>1.23E-2</v>
      </c>
      <c r="W11" s="80" t="s">
        <v>117</v>
      </c>
      <c r="X11" s="80" t="s">
        <v>117</v>
      </c>
      <c r="Y11" s="80">
        <v>0.53</v>
      </c>
      <c r="Z11" s="80" t="s">
        <v>188</v>
      </c>
      <c r="AA11" s="80" t="s">
        <v>188</v>
      </c>
      <c r="AB11" s="80" t="s">
        <v>117</v>
      </c>
      <c r="AC11" s="80" t="s">
        <v>186</v>
      </c>
      <c r="AD11" s="80" t="s">
        <v>118</v>
      </c>
      <c r="AE11" s="187">
        <v>9.4</v>
      </c>
      <c r="AF11" s="187">
        <v>7.9</v>
      </c>
      <c r="AG11" s="187">
        <v>10</v>
      </c>
      <c r="AH11" s="235">
        <v>1700</v>
      </c>
      <c r="AI11" s="235">
        <v>8000</v>
      </c>
      <c r="AJ11" s="80">
        <v>22.2</v>
      </c>
      <c r="AK11" s="80" t="s">
        <v>115</v>
      </c>
      <c r="AL11" s="80" t="s">
        <v>115</v>
      </c>
      <c r="AM11" s="80" t="s">
        <v>115</v>
      </c>
      <c r="AN11" s="80" t="s">
        <v>115</v>
      </c>
      <c r="AO11" s="80" t="s">
        <v>115</v>
      </c>
      <c r="AP11" s="80" t="s">
        <v>115</v>
      </c>
      <c r="AQ11" s="80" t="s">
        <v>115</v>
      </c>
      <c r="AR11" s="80" t="s">
        <v>115</v>
      </c>
    </row>
    <row r="12" spans="2:44" x14ac:dyDescent="0.3">
      <c r="B12" s="231">
        <v>16276</v>
      </c>
      <c r="C12" s="181">
        <v>39979</v>
      </c>
      <c r="D12" s="80">
        <v>369</v>
      </c>
      <c r="E12" s="80">
        <v>246</v>
      </c>
      <c r="F12" s="80">
        <v>31.2</v>
      </c>
      <c r="G12" s="80">
        <v>0.33</v>
      </c>
      <c r="H12" s="187">
        <v>16.760000000000002</v>
      </c>
      <c r="I12" s="187">
        <v>63</v>
      </c>
      <c r="J12" s="187" t="s">
        <v>119</v>
      </c>
      <c r="K12" s="187" t="s">
        <v>116</v>
      </c>
      <c r="L12" s="187" t="s">
        <v>116</v>
      </c>
      <c r="M12" s="187">
        <v>0.96</v>
      </c>
      <c r="N12" s="80" t="s">
        <v>117</v>
      </c>
      <c r="O12" s="80">
        <v>0.05</v>
      </c>
      <c r="P12" s="80" t="s">
        <v>120</v>
      </c>
      <c r="Q12" s="80">
        <v>1.08</v>
      </c>
      <c r="R12" s="80" t="s">
        <v>187</v>
      </c>
      <c r="S12" s="80" t="s">
        <v>193</v>
      </c>
      <c r="T12" s="80" t="s">
        <v>193</v>
      </c>
      <c r="U12" s="80" t="s">
        <v>121</v>
      </c>
      <c r="V12" s="80" t="s">
        <v>121</v>
      </c>
      <c r="W12" s="80" t="s">
        <v>117</v>
      </c>
      <c r="X12" s="80" t="s">
        <v>117</v>
      </c>
      <c r="Y12" s="80">
        <v>0.74</v>
      </c>
      <c r="Z12" s="80" t="s">
        <v>188</v>
      </c>
      <c r="AA12" s="80" t="s">
        <v>188</v>
      </c>
      <c r="AB12" s="80" t="s">
        <v>117</v>
      </c>
      <c r="AC12" s="80" t="s">
        <v>186</v>
      </c>
      <c r="AD12" s="80" t="s">
        <v>118</v>
      </c>
      <c r="AE12" s="187">
        <v>10.199999999999999</v>
      </c>
      <c r="AF12" s="187">
        <v>8.1999999999999993</v>
      </c>
      <c r="AG12" s="187" t="s">
        <v>115</v>
      </c>
      <c r="AH12" s="235">
        <v>800</v>
      </c>
      <c r="AI12" s="235">
        <v>1700</v>
      </c>
      <c r="AJ12" s="80" t="s">
        <v>115</v>
      </c>
      <c r="AK12" s="80" t="s">
        <v>115</v>
      </c>
      <c r="AL12" s="80" t="s">
        <v>115</v>
      </c>
      <c r="AM12" s="80" t="s">
        <v>115</v>
      </c>
      <c r="AN12" s="80" t="s">
        <v>115</v>
      </c>
      <c r="AO12" s="80" t="s">
        <v>115</v>
      </c>
      <c r="AP12" s="80" t="s">
        <v>115</v>
      </c>
      <c r="AQ12" s="80" t="s">
        <v>115</v>
      </c>
      <c r="AR12" s="80" t="s">
        <v>115</v>
      </c>
    </row>
    <row r="13" spans="2:44" x14ac:dyDescent="0.3">
      <c r="B13" s="231">
        <v>24524</v>
      </c>
      <c r="C13" s="181">
        <v>40070</v>
      </c>
      <c r="D13" s="80">
        <v>273</v>
      </c>
      <c r="E13" s="80">
        <v>184</v>
      </c>
      <c r="F13" s="80">
        <v>66</v>
      </c>
      <c r="G13" s="80">
        <v>0.16</v>
      </c>
      <c r="H13" s="187">
        <v>14.82</v>
      </c>
      <c r="I13" s="187">
        <v>39</v>
      </c>
      <c r="J13" s="187">
        <v>14.3</v>
      </c>
      <c r="K13" s="187" t="s">
        <v>116</v>
      </c>
      <c r="L13" s="187" t="s">
        <v>116</v>
      </c>
      <c r="M13" s="187">
        <v>2.89</v>
      </c>
      <c r="N13" s="80">
        <v>7.0000000000000007E-2</v>
      </c>
      <c r="O13" s="80">
        <v>0.11</v>
      </c>
      <c r="P13" s="80" t="s">
        <v>120</v>
      </c>
      <c r="Q13" s="80">
        <v>2.92</v>
      </c>
      <c r="R13" s="80" t="s">
        <v>187</v>
      </c>
      <c r="S13" s="80" t="s">
        <v>193</v>
      </c>
      <c r="T13" s="80" t="s">
        <v>193</v>
      </c>
      <c r="U13" s="80">
        <v>1.0800000000000001E-2</v>
      </c>
      <c r="V13" s="80" t="s">
        <v>121</v>
      </c>
      <c r="W13" s="80" t="s">
        <v>117</v>
      </c>
      <c r="X13" s="80" t="s">
        <v>117</v>
      </c>
      <c r="Y13" s="80">
        <v>1</v>
      </c>
      <c r="Z13" s="80" t="s">
        <v>188</v>
      </c>
      <c r="AA13" s="80" t="s">
        <v>188</v>
      </c>
      <c r="AB13" s="80" t="s">
        <v>117</v>
      </c>
      <c r="AC13" s="80" t="s">
        <v>186</v>
      </c>
      <c r="AD13" s="80" t="s">
        <v>118</v>
      </c>
      <c r="AE13" s="187">
        <v>11.2</v>
      </c>
      <c r="AF13" s="187">
        <v>7.8</v>
      </c>
      <c r="AG13" s="187">
        <v>14</v>
      </c>
      <c r="AH13" s="235">
        <v>500</v>
      </c>
      <c r="AI13" s="235">
        <v>1100</v>
      </c>
      <c r="AJ13" s="80" t="s">
        <v>115</v>
      </c>
      <c r="AK13" s="80" t="s">
        <v>115</v>
      </c>
      <c r="AL13" s="80" t="s">
        <v>115</v>
      </c>
      <c r="AM13" s="80" t="s">
        <v>115</v>
      </c>
      <c r="AN13" s="80" t="s">
        <v>115</v>
      </c>
      <c r="AO13" s="80" t="s">
        <v>115</v>
      </c>
      <c r="AP13" s="80" t="s">
        <v>115</v>
      </c>
      <c r="AQ13" s="80" t="s">
        <v>115</v>
      </c>
      <c r="AR13" s="80" t="s">
        <v>115</v>
      </c>
    </row>
    <row r="14" spans="2:44" x14ac:dyDescent="0.3">
      <c r="B14" s="231">
        <v>33754</v>
      </c>
      <c r="C14" s="181">
        <v>40161</v>
      </c>
      <c r="D14" s="80">
        <v>273</v>
      </c>
      <c r="E14" s="80">
        <v>173</v>
      </c>
      <c r="F14" s="80">
        <v>106</v>
      </c>
      <c r="G14" s="80">
        <v>0.13</v>
      </c>
      <c r="H14" s="187">
        <v>15.37</v>
      </c>
      <c r="I14" s="187">
        <v>12</v>
      </c>
      <c r="J14" s="187" t="s">
        <v>119</v>
      </c>
      <c r="K14" s="187" t="s">
        <v>116</v>
      </c>
      <c r="L14" s="187" t="s">
        <v>116</v>
      </c>
      <c r="M14" s="187">
        <v>3.88</v>
      </c>
      <c r="N14" s="80" t="s">
        <v>117</v>
      </c>
      <c r="O14" s="80">
        <v>0.16</v>
      </c>
      <c r="P14" s="80" t="s">
        <v>120</v>
      </c>
      <c r="Q14" s="80">
        <v>5.66</v>
      </c>
      <c r="R14" s="80" t="s">
        <v>187</v>
      </c>
      <c r="S14" s="80" t="s">
        <v>193</v>
      </c>
      <c r="T14" s="80" t="s">
        <v>193</v>
      </c>
      <c r="U14" s="80">
        <v>1.2200000000000001E-2</v>
      </c>
      <c r="V14" s="80" t="s">
        <v>121</v>
      </c>
      <c r="W14" s="80" t="s">
        <v>117</v>
      </c>
      <c r="X14" s="80" t="s">
        <v>117</v>
      </c>
      <c r="Y14" s="80">
        <v>1</v>
      </c>
      <c r="Z14" s="80" t="s">
        <v>188</v>
      </c>
      <c r="AA14" s="80" t="s">
        <v>188</v>
      </c>
      <c r="AB14" s="80">
        <v>0.1</v>
      </c>
      <c r="AC14" s="80" t="s">
        <v>186</v>
      </c>
      <c r="AD14" s="80">
        <v>3.2</v>
      </c>
      <c r="AE14" s="187">
        <v>8</v>
      </c>
      <c r="AF14" s="187">
        <v>7.3</v>
      </c>
      <c r="AG14" s="187">
        <v>20</v>
      </c>
      <c r="AH14" s="235">
        <v>1700</v>
      </c>
      <c r="AI14" s="235">
        <v>13000</v>
      </c>
      <c r="AJ14" s="80">
        <v>20.7</v>
      </c>
      <c r="AK14" s="80" t="s">
        <v>115</v>
      </c>
      <c r="AL14" s="80" t="s">
        <v>115</v>
      </c>
      <c r="AM14" s="80" t="s">
        <v>115</v>
      </c>
      <c r="AN14" s="80" t="s">
        <v>115</v>
      </c>
      <c r="AO14" s="80" t="s">
        <v>115</v>
      </c>
      <c r="AP14" s="80" t="s">
        <v>115</v>
      </c>
      <c r="AQ14" s="80" t="s">
        <v>115</v>
      </c>
      <c r="AR14" s="80" t="s">
        <v>115</v>
      </c>
    </row>
    <row r="15" spans="2:44" x14ac:dyDescent="0.3">
      <c r="B15" s="231" t="s">
        <v>174</v>
      </c>
      <c r="C15" s="181">
        <v>40238</v>
      </c>
      <c r="D15" s="80" t="s">
        <v>115</v>
      </c>
      <c r="E15" s="80" t="s">
        <v>115</v>
      </c>
      <c r="F15" s="80" t="s">
        <v>115</v>
      </c>
      <c r="G15" s="80" t="s">
        <v>115</v>
      </c>
      <c r="H15" s="187" t="s">
        <v>115</v>
      </c>
      <c r="I15" s="187" t="s">
        <v>115</v>
      </c>
      <c r="J15" s="187" t="s">
        <v>115</v>
      </c>
      <c r="K15" s="187" t="s">
        <v>115</v>
      </c>
      <c r="L15" s="187" t="s">
        <v>115</v>
      </c>
      <c r="M15" s="187"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187" t="s">
        <v>115</v>
      </c>
      <c r="AF15" s="187" t="s">
        <v>115</v>
      </c>
      <c r="AG15" s="187" t="s">
        <v>115</v>
      </c>
      <c r="AH15" s="187" t="s">
        <v>115</v>
      </c>
      <c r="AI15" s="187" t="s">
        <v>115</v>
      </c>
      <c r="AJ15" s="80" t="s">
        <v>115</v>
      </c>
      <c r="AK15" s="80" t="s">
        <v>115</v>
      </c>
      <c r="AL15" s="80" t="s">
        <v>115</v>
      </c>
      <c r="AM15" s="80" t="s">
        <v>115</v>
      </c>
      <c r="AN15" s="80" t="s">
        <v>115</v>
      </c>
      <c r="AO15" s="80" t="s">
        <v>115</v>
      </c>
      <c r="AP15" s="80" t="s">
        <v>115</v>
      </c>
      <c r="AQ15" s="80" t="s">
        <v>115</v>
      </c>
      <c r="AR15" s="80" t="s">
        <v>115</v>
      </c>
    </row>
    <row r="16" spans="2:44" x14ac:dyDescent="0.3">
      <c r="B16" s="231" t="s">
        <v>174</v>
      </c>
      <c r="C16" s="181">
        <v>40330</v>
      </c>
      <c r="D16" s="80" t="s">
        <v>115</v>
      </c>
      <c r="E16" s="80" t="s">
        <v>115</v>
      </c>
      <c r="F16" s="80" t="s">
        <v>115</v>
      </c>
      <c r="G16" s="80" t="s">
        <v>115</v>
      </c>
      <c r="H16" s="187" t="s">
        <v>115</v>
      </c>
      <c r="I16" s="187" t="s">
        <v>115</v>
      </c>
      <c r="J16" s="187" t="s">
        <v>115</v>
      </c>
      <c r="K16" s="187" t="s">
        <v>115</v>
      </c>
      <c r="L16" s="187" t="s">
        <v>115</v>
      </c>
      <c r="M16" s="187"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187" t="s">
        <v>115</v>
      </c>
      <c r="AF16" s="187" t="s">
        <v>115</v>
      </c>
      <c r="AG16" s="187" t="s">
        <v>115</v>
      </c>
      <c r="AH16" s="187" t="s">
        <v>115</v>
      </c>
      <c r="AI16" s="187" t="s">
        <v>115</v>
      </c>
      <c r="AJ16" s="80" t="s">
        <v>115</v>
      </c>
      <c r="AK16" s="80" t="s">
        <v>115</v>
      </c>
      <c r="AL16" s="80" t="s">
        <v>115</v>
      </c>
      <c r="AM16" s="80" t="s">
        <v>115</v>
      </c>
      <c r="AN16" s="80" t="s">
        <v>115</v>
      </c>
      <c r="AO16" s="80" t="s">
        <v>115</v>
      </c>
      <c r="AP16" s="80" t="s">
        <v>115</v>
      </c>
      <c r="AQ16" s="80" t="s">
        <v>115</v>
      </c>
      <c r="AR16" s="80" t="s">
        <v>115</v>
      </c>
    </row>
    <row r="17" spans="2:44" x14ac:dyDescent="0.3">
      <c r="B17" s="231"/>
      <c r="C17" s="181">
        <v>40422</v>
      </c>
      <c r="D17" s="80" t="s">
        <v>115</v>
      </c>
      <c r="E17" s="80" t="s">
        <v>115</v>
      </c>
      <c r="F17" s="80" t="s">
        <v>115</v>
      </c>
      <c r="G17" s="80" t="s">
        <v>115</v>
      </c>
      <c r="H17" s="187" t="s">
        <v>115</v>
      </c>
      <c r="I17" s="187" t="s">
        <v>115</v>
      </c>
      <c r="J17" s="187" t="s">
        <v>115</v>
      </c>
      <c r="K17" s="187" t="s">
        <v>116</v>
      </c>
      <c r="L17" s="187" t="s">
        <v>116</v>
      </c>
      <c r="M17" s="187" t="s">
        <v>115</v>
      </c>
      <c r="N17" s="80">
        <v>7.0000000000000007E-2</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187" t="s">
        <v>115</v>
      </c>
      <c r="AF17" s="187" t="s">
        <v>115</v>
      </c>
      <c r="AG17" s="187" t="s">
        <v>115</v>
      </c>
      <c r="AH17" s="235">
        <v>500</v>
      </c>
      <c r="AI17" s="235">
        <v>1100</v>
      </c>
      <c r="AJ17" s="80" t="s">
        <v>115</v>
      </c>
      <c r="AK17" s="80" t="s">
        <v>117</v>
      </c>
      <c r="AL17" s="80" t="s">
        <v>115</v>
      </c>
      <c r="AM17" s="80" t="s">
        <v>115</v>
      </c>
      <c r="AN17" s="80" t="s">
        <v>115</v>
      </c>
      <c r="AO17" s="80" t="s">
        <v>115</v>
      </c>
      <c r="AP17" s="80" t="s">
        <v>115</v>
      </c>
      <c r="AQ17" s="80" t="s">
        <v>115</v>
      </c>
      <c r="AR17" s="80" t="s">
        <v>115</v>
      </c>
    </row>
    <row r="18" spans="2:44" x14ac:dyDescent="0.3">
      <c r="B18" s="232"/>
      <c r="C18" s="181">
        <v>40513</v>
      </c>
      <c r="D18" s="80" t="s">
        <v>115</v>
      </c>
      <c r="E18" s="80" t="s">
        <v>115</v>
      </c>
      <c r="F18" s="80" t="s">
        <v>115</v>
      </c>
      <c r="G18" s="80" t="s">
        <v>115</v>
      </c>
      <c r="H18" s="187" t="s">
        <v>115</v>
      </c>
      <c r="I18" s="187" t="s">
        <v>115</v>
      </c>
      <c r="J18" s="187" t="s">
        <v>115</v>
      </c>
      <c r="K18" s="187" t="s">
        <v>116</v>
      </c>
      <c r="L18" s="187" t="s">
        <v>116</v>
      </c>
      <c r="M18" s="187" t="s">
        <v>115</v>
      </c>
      <c r="N18" s="80" t="s">
        <v>117</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v>3.2</v>
      </c>
      <c r="AE18" s="187" t="s">
        <v>115</v>
      </c>
      <c r="AF18" s="187" t="s">
        <v>115</v>
      </c>
      <c r="AG18" s="187" t="s">
        <v>115</v>
      </c>
      <c r="AH18" s="235">
        <v>1700</v>
      </c>
      <c r="AI18" s="235">
        <v>13000</v>
      </c>
      <c r="AJ18" s="80" t="s">
        <v>115</v>
      </c>
      <c r="AK18" s="80" t="s">
        <v>117</v>
      </c>
      <c r="AL18" s="187" t="s">
        <v>115</v>
      </c>
      <c r="AM18" s="187" t="s">
        <v>115</v>
      </c>
      <c r="AN18" s="187" t="s">
        <v>115</v>
      </c>
      <c r="AO18" s="80" t="s">
        <v>115</v>
      </c>
      <c r="AP18" s="80" t="s">
        <v>115</v>
      </c>
      <c r="AQ18" s="80" t="s">
        <v>115</v>
      </c>
      <c r="AR18" s="80" t="s">
        <v>115</v>
      </c>
    </row>
    <row r="19" spans="2:44" x14ac:dyDescent="0.3">
      <c r="B19" s="231">
        <v>8274</v>
      </c>
      <c r="C19" s="181" t="s">
        <v>176</v>
      </c>
      <c r="D19" s="80">
        <v>465</v>
      </c>
      <c r="E19" s="80">
        <v>294</v>
      </c>
      <c r="F19" s="80">
        <v>25.2</v>
      </c>
      <c r="G19" s="80" t="s">
        <v>116</v>
      </c>
      <c r="H19" s="187">
        <v>23.05</v>
      </c>
      <c r="I19" s="187">
        <v>68</v>
      </c>
      <c r="J19" s="187" t="s">
        <v>119</v>
      </c>
      <c r="K19" s="187" t="s">
        <v>116</v>
      </c>
      <c r="L19" s="187" t="s">
        <v>116</v>
      </c>
      <c r="M19" s="187">
        <v>0.53</v>
      </c>
      <c r="N19" s="80" t="s">
        <v>117</v>
      </c>
      <c r="O19" s="80">
        <v>0.1</v>
      </c>
      <c r="P19" s="80">
        <v>0.04</v>
      </c>
      <c r="Q19" s="80">
        <v>1</v>
      </c>
      <c r="R19" s="80" t="s">
        <v>187</v>
      </c>
      <c r="S19" s="80" t="s">
        <v>193</v>
      </c>
      <c r="T19" s="80" t="s">
        <v>193</v>
      </c>
      <c r="U19" s="80" t="s">
        <v>121</v>
      </c>
      <c r="V19" s="80" t="s">
        <v>121</v>
      </c>
      <c r="W19" s="80" t="s">
        <v>117</v>
      </c>
      <c r="X19" s="80" t="s">
        <v>117</v>
      </c>
      <c r="Y19" s="80">
        <v>1</v>
      </c>
      <c r="Z19" s="80" t="s">
        <v>190</v>
      </c>
      <c r="AA19" s="80" t="s">
        <v>190</v>
      </c>
      <c r="AB19" s="80" t="s">
        <v>115</v>
      </c>
      <c r="AC19" s="80" t="s">
        <v>186</v>
      </c>
      <c r="AD19" s="80" t="s">
        <v>118</v>
      </c>
      <c r="AE19" s="80">
        <v>7.4</v>
      </c>
      <c r="AF19" s="80">
        <v>7.8</v>
      </c>
      <c r="AG19" s="80">
        <v>19.3</v>
      </c>
      <c r="AH19" s="87">
        <v>800</v>
      </c>
      <c r="AI19" s="87">
        <v>22000</v>
      </c>
      <c r="AJ19" s="80" t="s">
        <v>115</v>
      </c>
      <c r="AK19" s="80" t="s">
        <v>117</v>
      </c>
      <c r="AL19" s="187" t="s">
        <v>115</v>
      </c>
      <c r="AM19" s="187" t="s">
        <v>115</v>
      </c>
      <c r="AN19" s="187" t="s">
        <v>115</v>
      </c>
      <c r="AO19" s="80" t="s">
        <v>115</v>
      </c>
      <c r="AP19" s="80" t="s">
        <v>115</v>
      </c>
      <c r="AQ19" s="80" t="s">
        <v>115</v>
      </c>
      <c r="AR19" s="80" t="s">
        <v>115</v>
      </c>
    </row>
    <row r="20" spans="2:44" x14ac:dyDescent="0.3">
      <c r="B20" s="231">
        <v>17565</v>
      </c>
      <c r="C20" s="181" t="s">
        <v>177</v>
      </c>
      <c r="D20" s="80">
        <v>445</v>
      </c>
      <c r="E20" s="80">
        <v>287</v>
      </c>
      <c r="F20" s="80" t="s">
        <v>119</v>
      </c>
      <c r="G20" s="80" t="s">
        <v>116</v>
      </c>
      <c r="H20" s="187">
        <v>19.559999999999999</v>
      </c>
      <c r="I20" s="187">
        <v>67</v>
      </c>
      <c r="J20" s="187">
        <v>5.3</v>
      </c>
      <c r="K20" s="187" t="s">
        <v>116</v>
      </c>
      <c r="L20" s="187" t="s">
        <v>116</v>
      </c>
      <c r="M20" s="187">
        <v>0.12</v>
      </c>
      <c r="N20" s="80" t="s">
        <v>117</v>
      </c>
      <c r="O20" s="80" t="s">
        <v>120</v>
      </c>
      <c r="P20" s="80" t="s">
        <v>120</v>
      </c>
      <c r="Q20" s="80" t="s">
        <v>187</v>
      </c>
      <c r="R20" s="80" t="s">
        <v>187</v>
      </c>
      <c r="S20" s="80" t="s">
        <v>193</v>
      </c>
      <c r="T20" s="80" t="s">
        <v>193</v>
      </c>
      <c r="U20" s="80" t="s">
        <v>121</v>
      </c>
      <c r="V20" s="80">
        <v>1.1999999999999999E-3</v>
      </c>
      <c r="W20" s="80" t="s">
        <v>117</v>
      </c>
      <c r="X20" s="80" t="s">
        <v>117</v>
      </c>
      <c r="Y20" s="80">
        <v>1</v>
      </c>
      <c r="Z20" s="80" t="s">
        <v>188</v>
      </c>
      <c r="AA20" s="82">
        <v>42</v>
      </c>
      <c r="AB20" s="80" t="s">
        <v>115</v>
      </c>
      <c r="AC20" s="80" t="s">
        <v>186</v>
      </c>
      <c r="AD20" s="80" t="s">
        <v>118</v>
      </c>
      <c r="AE20" s="80">
        <v>10.7</v>
      </c>
      <c r="AF20" s="80">
        <v>8.4</v>
      </c>
      <c r="AG20" s="80">
        <v>10.5</v>
      </c>
      <c r="AH20" s="87">
        <v>300</v>
      </c>
      <c r="AI20" s="87">
        <v>300</v>
      </c>
      <c r="AJ20" s="80" t="s">
        <v>115</v>
      </c>
      <c r="AK20" s="80" t="s">
        <v>188</v>
      </c>
      <c r="AL20" s="187" t="s">
        <v>115</v>
      </c>
      <c r="AM20" s="187" t="s">
        <v>115</v>
      </c>
      <c r="AN20" s="187" t="s">
        <v>115</v>
      </c>
      <c r="AO20" s="80" t="s">
        <v>115</v>
      </c>
      <c r="AP20" s="80" t="s">
        <v>115</v>
      </c>
      <c r="AQ20" s="80" t="s">
        <v>115</v>
      </c>
      <c r="AR20" s="80" t="s">
        <v>115</v>
      </c>
    </row>
    <row r="21" spans="2:44" x14ac:dyDescent="0.3">
      <c r="B21" s="231">
        <v>29602</v>
      </c>
      <c r="C21" s="181" t="s">
        <v>178</v>
      </c>
      <c r="D21" s="80">
        <v>339</v>
      </c>
      <c r="E21" s="80">
        <v>215</v>
      </c>
      <c r="F21" s="80">
        <v>25.8</v>
      </c>
      <c r="G21" s="80" t="s">
        <v>116</v>
      </c>
      <c r="H21" s="187">
        <v>22.35</v>
      </c>
      <c r="I21" s="187">
        <v>51</v>
      </c>
      <c r="J21" s="187" t="s">
        <v>119</v>
      </c>
      <c r="K21" s="187" t="s">
        <v>116</v>
      </c>
      <c r="L21" s="187" t="s">
        <v>116</v>
      </c>
      <c r="M21" s="187">
        <v>0.6</v>
      </c>
      <c r="N21" s="80">
        <v>7.0000000000000007E-2</v>
      </c>
      <c r="O21" s="80" t="s">
        <v>120</v>
      </c>
      <c r="P21" s="80" t="s">
        <v>120</v>
      </c>
      <c r="Q21" s="80">
        <v>0.82</v>
      </c>
      <c r="R21" s="80" t="s">
        <v>187</v>
      </c>
      <c r="S21" s="80" t="s">
        <v>193</v>
      </c>
      <c r="T21" s="80" t="s">
        <v>193</v>
      </c>
      <c r="U21" s="80">
        <v>1.35E-2</v>
      </c>
      <c r="V21" s="80" t="s">
        <v>121</v>
      </c>
      <c r="W21" s="80" t="s">
        <v>117</v>
      </c>
      <c r="X21" s="80" t="s">
        <v>117</v>
      </c>
      <c r="Y21" s="80">
        <v>1</v>
      </c>
      <c r="Z21" s="80">
        <v>0.11</v>
      </c>
      <c r="AA21" s="80">
        <v>0.08</v>
      </c>
      <c r="AB21" s="80" t="s">
        <v>188</v>
      </c>
      <c r="AC21" s="80" t="s">
        <v>186</v>
      </c>
      <c r="AD21" s="80" t="s">
        <v>118</v>
      </c>
      <c r="AE21" s="80">
        <v>9.1999999999999993</v>
      </c>
      <c r="AF21" s="80">
        <v>7.7</v>
      </c>
      <c r="AG21" s="80">
        <v>11</v>
      </c>
      <c r="AH21" s="235">
        <v>500</v>
      </c>
      <c r="AI21" s="87">
        <v>30000</v>
      </c>
      <c r="AJ21" s="80" t="s">
        <v>115</v>
      </c>
      <c r="AK21" s="80" t="s">
        <v>115</v>
      </c>
      <c r="AL21" s="187" t="s">
        <v>115</v>
      </c>
      <c r="AM21" s="187" t="s">
        <v>115</v>
      </c>
      <c r="AN21" s="187" t="s">
        <v>115</v>
      </c>
      <c r="AO21" s="80" t="s">
        <v>115</v>
      </c>
      <c r="AP21" s="80" t="s">
        <v>115</v>
      </c>
      <c r="AQ21" s="80" t="s">
        <v>115</v>
      </c>
      <c r="AR21" s="80" t="s">
        <v>115</v>
      </c>
    </row>
    <row r="22" spans="2:44" x14ac:dyDescent="0.3">
      <c r="B22" s="231">
        <v>36735</v>
      </c>
      <c r="C22" s="181">
        <v>40882</v>
      </c>
      <c r="D22" s="80">
        <v>416</v>
      </c>
      <c r="E22" s="80">
        <v>336</v>
      </c>
      <c r="F22" s="80">
        <v>22.5</v>
      </c>
      <c r="G22" s="80" t="s">
        <v>116</v>
      </c>
      <c r="H22" s="187">
        <v>21.76</v>
      </c>
      <c r="I22" s="187">
        <v>52</v>
      </c>
      <c r="J22" s="187" t="s">
        <v>119</v>
      </c>
      <c r="K22" s="187" t="s">
        <v>116</v>
      </c>
      <c r="L22" s="187" t="s">
        <v>116</v>
      </c>
      <c r="M22" s="187"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v>3.5000000000000003E-2</v>
      </c>
      <c r="AD22" s="80">
        <v>3</v>
      </c>
      <c r="AE22" s="80">
        <v>6.5</v>
      </c>
      <c r="AF22" s="80">
        <v>7.8</v>
      </c>
      <c r="AG22" s="80">
        <v>10</v>
      </c>
      <c r="AH22" s="87">
        <v>5000</v>
      </c>
      <c r="AI22" s="87">
        <v>1700</v>
      </c>
      <c r="AJ22" s="80" t="s">
        <v>115</v>
      </c>
      <c r="AK22" s="80" t="s">
        <v>115</v>
      </c>
      <c r="AL22" s="187" t="s">
        <v>115</v>
      </c>
      <c r="AM22" s="187">
        <v>0.1</v>
      </c>
      <c r="AN22" s="187" t="s">
        <v>115</v>
      </c>
      <c r="AO22" s="80" t="s">
        <v>115</v>
      </c>
      <c r="AP22" s="80" t="s">
        <v>115</v>
      </c>
      <c r="AQ22" s="80" t="s">
        <v>115</v>
      </c>
      <c r="AR22" s="80" t="s">
        <v>115</v>
      </c>
    </row>
    <row r="23" spans="2:44" x14ac:dyDescent="0.3">
      <c r="B23" s="202">
        <v>9639</v>
      </c>
      <c r="C23" s="181">
        <v>40998</v>
      </c>
      <c r="D23" s="202">
        <v>557</v>
      </c>
      <c r="E23" s="202">
        <v>350</v>
      </c>
      <c r="F23" s="202">
        <v>9</v>
      </c>
      <c r="G23" s="202">
        <v>7.0000000000000007E-2</v>
      </c>
      <c r="H23" s="230">
        <v>27.24</v>
      </c>
      <c r="I23" s="230">
        <v>63</v>
      </c>
      <c r="J23" s="230" t="s">
        <v>214</v>
      </c>
      <c r="K23" s="230" t="s">
        <v>116</v>
      </c>
      <c r="L23" s="230" t="s">
        <v>115</v>
      </c>
      <c r="M23" s="230">
        <v>0.21</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2">
        <v>9</v>
      </c>
      <c r="AF23" s="202">
        <v>7.7</v>
      </c>
      <c r="AG23" s="202">
        <v>21.8</v>
      </c>
      <c r="AH23" s="87">
        <v>130</v>
      </c>
      <c r="AI23" s="87">
        <v>1300</v>
      </c>
      <c r="AJ23" s="202" t="s">
        <v>115</v>
      </c>
      <c r="AK23" s="202" t="s">
        <v>115</v>
      </c>
      <c r="AL23" s="236" t="s">
        <v>115</v>
      </c>
      <c r="AM23" s="80" t="s">
        <v>115</v>
      </c>
      <c r="AN23" s="80" t="s">
        <v>115</v>
      </c>
      <c r="AO23" s="202" t="s">
        <v>115</v>
      </c>
      <c r="AP23" s="205" t="s">
        <v>115</v>
      </c>
      <c r="AQ23" s="205" t="s">
        <v>115</v>
      </c>
      <c r="AR23" s="205" t="s">
        <v>115</v>
      </c>
    </row>
    <row r="24" spans="2:44" x14ac:dyDescent="0.3">
      <c r="B24" s="182">
        <v>17983</v>
      </c>
      <c r="C24" s="181">
        <v>41073</v>
      </c>
      <c r="D24" s="80">
        <v>432</v>
      </c>
      <c r="E24" s="80">
        <v>227</v>
      </c>
      <c r="F24" s="80">
        <v>552</v>
      </c>
      <c r="G24" s="80" t="s">
        <v>115</v>
      </c>
      <c r="H24" s="80" t="s">
        <v>115</v>
      </c>
      <c r="I24" s="80" t="s">
        <v>115</v>
      </c>
      <c r="J24" s="80" t="s">
        <v>115</v>
      </c>
      <c r="K24" s="80" t="s">
        <v>115</v>
      </c>
      <c r="L24" s="80" t="s">
        <v>115</v>
      </c>
      <c r="M24" s="80">
        <v>8.98</v>
      </c>
      <c r="N24" s="80" t="s">
        <v>117</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118</v>
      </c>
      <c r="AE24" s="80">
        <v>26.2</v>
      </c>
      <c r="AF24" s="80">
        <v>7.48</v>
      </c>
      <c r="AG24" s="80">
        <v>13.6</v>
      </c>
      <c r="AH24" s="87">
        <v>24000</v>
      </c>
      <c r="AI24" s="87">
        <v>30000</v>
      </c>
      <c r="AJ24" s="80" t="s">
        <v>115</v>
      </c>
      <c r="AK24" s="80" t="s">
        <v>115</v>
      </c>
      <c r="AL24" s="187" t="s">
        <v>115</v>
      </c>
      <c r="AM24" s="187">
        <v>1.1000000000000001</v>
      </c>
      <c r="AN24" s="187" t="s">
        <v>115</v>
      </c>
      <c r="AO24" s="80">
        <v>13.63</v>
      </c>
      <c r="AP24" s="80" t="s">
        <v>115</v>
      </c>
      <c r="AQ24" s="80" t="s">
        <v>115</v>
      </c>
      <c r="AR24" s="80" t="s">
        <v>115</v>
      </c>
    </row>
    <row r="25" spans="2:44" x14ac:dyDescent="0.3">
      <c r="B25" s="182">
        <v>29830</v>
      </c>
      <c r="C25" s="181">
        <v>41185</v>
      </c>
      <c r="D25" s="80">
        <v>500</v>
      </c>
      <c r="E25" s="80">
        <v>364</v>
      </c>
      <c r="F25" s="80">
        <v>60</v>
      </c>
      <c r="G25" s="80" t="s">
        <v>115</v>
      </c>
      <c r="H25" s="80" t="s">
        <v>115</v>
      </c>
      <c r="I25" s="80" t="s">
        <v>115</v>
      </c>
      <c r="J25" s="80" t="s">
        <v>115</v>
      </c>
      <c r="K25" s="80" t="s">
        <v>115</v>
      </c>
      <c r="L25" s="80" t="s">
        <v>115</v>
      </c>
      <c r="M25" s="80">
        <v>1.24</v>
      </c>
      <c r="N25" s="80" t="s">
        <v>117</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v>2.8</v>
      </c>
      <c r="AE25" s="80">
        <v>8.8000000000000007</v>
      </c>
      <c r="AF25" s="80">
        <v>7.9</v>
      </c>
      <c r="AG25" s="80">
        <v>17.8</v>
      </c>
      <c r="AH25" s="87">
        <v>1900</v>
      </c>
      <c r="AI25" s="87">
        <v>30000</v>
      </c>
      <c r="AJ25" s="80" t="s">
        <v>115</v>
      </c>
      <c r="AK25" s="80" t="s">
        <v>115</v>
      </c>
      <c r="AL25" s="80" t="s">
        <v>115</v>
      </c>
      <c r="AM25" s="80">
        <v>0.4</v>
      </c>
      <c r="AN25" s="80" t="s">
        <v>115</v>
      </c>
      <c r="AO25" s="80">
        <v>9.14</v>
      </c>
      <c r="AP25" s="80" t="s">
        <v>115</v>
      </c>
      <c r="AQ25" s="80" t="s">
        <v>115</v>
      </c>
      <c r="AR25" s="80" t="s">
        <v>115</v>
      </c>
    </row>
    <row r="26" spans="2:44" x14ac:dyDescent="0.3">
      <c r="B26" s="182">
        <v>38424</v>
      </c>
      <c r="C26" s="181">
        <v>41257</v>
      </c>
      <c r="D26" s="80">
        <v>371</v>
      </c>
      <c r="E26" s="80">
        <v>1644</v>
      </c>
      <c r="F26" s="80">
        <v>32.4</v>
      </c>
      <c r="G26" s="80" t="s">
        <v>115</v>
      </c>
      <c r="H26" s="80" t="s">
        <v>115</v>
      </c>
      <c r="I26" s="80" t="s">
        <v>115</v>
      </c>
      <c r="J26" s="80" t="s">
        <v>115</v>
      </c>
      <c r="K26" s="80" t="s">
        <v>115</v>
      </c>
      <c r="L26" s="80" t="s">
        <v>115</v>
      </c>
      <c r="M26" s="80">
        <v>0.27</v>
      </c>
      <c r="N26" s="80">
        <v>1.07</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v>2.7</v>
      </c>
      <c r="AE26" s="80">
        <v>7.4</v>
      </c>
      <c r="AF26" s="80">
        <v>7.95</v>
      </c>
      <c r="AG26" s="80">
        <v>23</v>
      </c>
      <c r="AH26" s="87">
        <v>2300</v>
      </c>
      <c r="AI26" s="87">
        <v>2300</v>
      </c>
      <c r="AJ26" s="80" t="s">
        <v>115</v>
      </c>
      <c r="AK26" s="80" t="s">
        <v>115</v>
      </c>
      <c r="AL26" s="80" t="s">
        <v>115</v>
      </c>
      <c r="AM26" s="80">
        <v>0.6</v>
      </c>
      <c r="AN26" s="80" t="s">
        <v>115</v>
      </c>
      <c r="AO26" s="80">
        <v>6.07</v>
      </c>
      <c r="AP26" s="80" t="s">
        <v>115</v>
      </c>
      <c r="AQ26" s="80" t="s">
        <v>115</v>
      </c>
      <c r="AR26" s="80" t="s">
        <v>115</v>
      </c>
    </row>
    <row r="27" spans="2:44" x14ac:dyDescent="0.3">
      <c r="B27" s="80">
        <v>9247</v>
      </c>
      <c r="C27" s="181">
        <v>41355</v>
      </c>
      <c r="D27" s="80">
        <v>554</v>
      </c>
      <c r="E27" s="80">
        <v>266</v>
      </c>
      <c r="F27" s="80">
        <v>38.799999999999997</v>
      </c>
      <c r="G27" s="80">
        <v>0.14000000000000001</v>
      </c>
      <c r="H27" s="80">
        <v>29.04</v>
      </c>
      <c r="I27" s="80">
        <v>70</v>
      </c>
      <c r="J27" s="80">
        <v>5.9</v>
      </c>
      <c r="K27" s="80">
        <v>0.04</v>
      </c>
      <c r="L27" s="80" t="s">
        <v>115</v>
      </c>
      <c r="M27" s="80">
        <v>1.25</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3.5</v>
      </c>
      <c r="AE27" s="80">
        <v>7.77</v>
      </c>
      <c r="AF27" s="80">
        <v>8.1</v>
      </c>
      <c r="AG27" s="80">
        <v>19.600000000000001</v>
      </c>
      <c r="AH27" s="80" t="s">
        <v>366</v>
      </c>
      <c r="AI27" s="87">
        <v>1300</v>
      </c>
      <c r="AJ27" s="80" t="s">
        <v>115</v>
      </c>
      <c r="AK27" s="80" t="s">
        <v>115</v>
      </c>
      <c r="AL27" s="80" t="s">
        <v>115</v>
      </c>
      <c r="AM27" s="80">
        <v>0.8</v>
      </c>
      <c r="AN27" s="80" t="s">
        <v>115</v>
      </c>
      <c r="AO27" s="80">
        <v>6.62</v>
      </c>
      <c r="AP27" s="80" t="s">
        <v>115</v>
      </c>
      <c r="AQ27" s="80" t="s">
        <v>115</v>
      </c>
      <c r="AR27" s="80" t="s">
        <v>115</v>
      </c>
    </row>
    <row r="28" spans="2:44" x14ac:dyDescent="0.3">
      <c r="B28" s="80">
        <v>21841</v>
      </c>
      <c r="C28" s="181">
        <v>41453</v>
      </c>
      <c r="D28" s="80">
        <v>473</v>
      </c>
      <c r="E28" s="80">
        <v>359</v>
      </c>
      <c r="F28" s="80">
        <v>126</v>
      </c>
      <c r="G28" s="80" t="s">
        <v>115</v>
      </c>
      <c r="H28" s="80" t="s">
        <v>115</v>
      </c>
      <c r="I28" s="80" t="s">
        <v>115</v>
      </c>
      <c r="J28" s="80" t="s">
        <v>115</v>
      </c>
      <c r="K28" s="80" t="s">
        <v>115</v>
      </c>
      <c r="L28" s="80" t="s">
        <v>115</v>
      </c>
      <c r="M28" s="80">
        <v>2.66</v>
      </c>
      <c r="N28" s="80" t="s">
        <v>117</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v>5</v>
      </c>
      <c r="AE28" s="80">
        <v>11.34</v>
      </c>
      <c r="AF28" s="80">
        <v>7.78</v>
      </c>
      <c r="AG28" s="80">
        <v>11.6</v>
      </c>
      <c r="AH28" s="80">
        <v>16000</v>
      </c>
      <c r="AI28" s="80">
        <v>16000</v>
      </c>
      <c r="AJ28" s="80" t="s">
        <v>115</v>
      </c>
      <c r="AK28" s="80" t="s">
        <v>115</v>
      </c>
      <c r="AL28" s="80" t="s">
        <v>115</v>
      </c>
      <c r="AM28" s="80">
        <v>0.5</v>
      </c>
      <c r="AN28" s="80" t="s">
        <v>115</v>
      </c>
      <c r="AO28" s="80">
        <v>2.71</v>
      </c>
      <c r="AP28" s="80" t="s">
        <v>115</v>
      </c>
      <c r="AQ28" s="80" t="s">
        <v>115</v>
      </c>
      <c r="AR28" s="80" t="s">
        <v>115</v>
      </c>
    </row>
    <row r="29" spans="2:44" x14ac:dyDescent="0.3">
      <c r="B29" s="80">
        <v>36511</v>
      </c>
      <c r="C29" s="181">
        <v>41544</v>
      </c>
      <c r="D29" s="80">
        <v>609</v>
      </c>
      <c r="E29" s="80">
        <v>401</v>
      </c>
      <c r="F29" s="80">
        <v>22.1</v>
      </c>
      <c r="G29" s="80" t="s">
        <v>115</v>
      </c>
      <c r="H29" s="80" t="s">
        <v>115</v>
      </c>
      <c r="I29" s="80" t="s">
        <v>115</v>
      </c>
      <c r="J29" s="80" t="s">
        <v>115</v>
      </c>
      <c r="K29" s="80" t="s">
        <v>115</v>
      </c>
      <c r="L29" s="80" t="s">
        <v>115</v>
      </c>
      <c r="M29" s="80">
        <v>0.46</v>
      </c>
      <c r="N29" s="80">
        <v>0.35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v>3.2</v>
      </c>
      <c r="AE29" s="80">
        <v>10.8</v>
      </c>
      <c r="AF29" s="80">
        <v>8.74</v>
      </c>
      <c r="AG29" s="80">
        <v>17.399999999999999</v>
      </c>
      <c r="AH29" s="80">
        <v>300</v>
      </c>
      <c r="AI29" s="80">
        <v>1700</v>
      </c>
      <c r="AJ29" s="80" t="s">
        <v>115</v>
      </c>
      <c r="AK29" s="80" t="s">
        <v>115</v>
      </c>
      <c r="AL29" s="80" t="s">
        <v>115</v>
      </c>
      <c r="AM29" s="80">
        <v>0.2</v>
      </c>
      <c r="AN29" s="80" t="s">
        <v>115</v>
      </c>
      <c r="AO29" s="80">
        <v>13.79</v>
      </c>
      <c r="AP29" s="80" t="s">
        <v>115</v>
      </c>
      <c r="AQ29" s="80" t="s">
        <v>115</v>
      </c>
      <c r="AR29" s="80" t="s">
        <v>115</v>
      </c>
    </row>
    <row r="30" spans="2:44" x14ac:dyDescent="0.3">
      <c r="B30" s="80">
        <v>47433</v>
      </c>
      <c r="C30" s="181">
        <v>41614</v>
      </c>
      <c r="D30" s="80">
        <v>586</v>
      </c>
      <c r="E30" s="80">
        <v>142</v>
      </c>
      <c r="F30" s="80">
        <v>9.1</v>
      </c>
      <c r="G30" s="80" t="s">
        <v>115</v>
      </c>
      <c r="H30" s="80" t="s">
        <v>115</v>
      </c>
      <c r="I30" s="80" t="s">
        <v>115</v>
      </c>
      <c r="J30" s="80" t="s">
        <v>115</v>
      </c>
      <c r="K30" s="80" t="s">
        <v>115</v>
      </c>
      <c r="L30" s="80" t="s">
        <v>115</v>
      </c>
      <c r="M30" s="80">
        <v>0.53</v>
      </c>
      <c r="N30" s="80">
        <v>0.27</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v>4</v>
      </c>
      <c r="AE30" s="80">
        <v>12.2</v>
      </c>
      <c r="AF30" s="80">
        <v>8.93</v>
      </c>
      <c r="AG30" s="80">
        <v>23.1</v>
      </c>
      <c r="AH30" s="87">
        <v>80</v>
      </c>
      <c r="AI30" s="87">
        <v>130</v>
      </c>
      <c r="AJ30" s="80" t="s">
        <v>115</v>
      </c>
      <c r="AK30" s="80" t="s">
        <v>115</v>
      </c>
      <c r="AL30" s="80" t="s">
        <v>115</v>
      </c>
      <c r="AM30" s="80" t="s">
        <v>188</v>
      </c>
      <c r="AN30" s="80" t="s">
        <v>115</v>
      </c>
      <c r="AO30" s="80">
        <v>8.41</v>
      </c>
      <c r="AP30" s="80" t="s">
        <v>115</v>
      </c>
      <c r="AQ30" s="80" t="s">
        <v>115</v>
      </c>
      <c r="AR30" s="80" t="s">
        <v>115</v>
      </c>
    </row>
    <row r="31" spans="2:44" x14ac:dyDescent="0.3">
      <c r="B31" s="80">
        <v>12779</v>
      </c>
      <c r="C31" s="181">
        <v>41726</v>
      </c>
      <c r="D31" s="80">
        <v>634</v>
      </c>
      <c r="E31" s="80">
        <v>142</v>
      </c>
      <c r="F31" s="80">
        <v>23.7</v>
      </c>
      <c r="G31" s="80" t="s">
        <v>116</v>
      </c>
      <c r="H31" s="80">
        <v>36.159999999999997</v>
      </c>
      <c r="I31" s="80">
        <v>227</v>
      </c>
      <c r="J31" s="80">
        <v>17</v>
      </c>
      <c r="K31" s="80" t="s">
        <v>190</v>
      </c>
      <c r="L31" s="80" t="s">
        <v>190</v>
      </c>
      <c r="M31" s="80">
        <v>1.05</v>
      </c>
      <c r="N31" s="80">
        <v>0.05</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115</v>
      </c>
      <c r="AD31" s="80">
        <v>8.9</v>
      </c>
      <c r="AE31" s="80">
        <v>10</v>
      </c>
      <c r="AF31" s="80">
        <v>7.4</v>
      </c>
      <c r="AG31" s="80">
        <v>19.600000000000001</v>
      </c>
      <c r="AH31" s="80">
        <v>110</v>
      </c>
      <c r="AI31" s="80">
        <v>110</v>
      </c>
      <c r="AJ31" s="80" t="s">
        <v>115</v>
      </c>
      <c r="AK31" s="80" t="s">
        <v>115</v>
      </c>
      <c r="AL31" s="80" t="s">
        <v>115</v>
      </c>
      <c r="AM31" s="80" t="s">
        <v>188</v>
      </c>
      <c r="AN31" s="80" t="s">
        <v>115</v>
      </c>
      <c r="AO31" s="80">
        <v>6.88</v>
      </c>
      <c r="AP31" s="80" t="s">
        <v>115</v>
      </c>
      <c r="AQ31" s="80" t="s">
        <v>115</v>
      </c>
      <c r="AR31" s="80" t="s">
        <v>115</v>
      </c>
    </row>
    <row r="32" spans="2:44" x14ac:dyDescent="0.3">
      <c r="B32" s="80">
        <v>25433</v>
      </c>
      <c r="C32" s="181">
        <v>41810</v>
      </c>
      <c r="D32" s="80">
        <v>434</v>
      </c>
      <c r="E32" s="80">
        <v>281</v>
      </c>
      <c r="F32" s="80">
        <v>33.9</v>
      </c>
      <c r="G32" s="80" t="s">
        <v>115</v>
      </c>
      <c r="H32" s="80" t="s">
        <v>115</v>
      </c>
      <c r="I32" s="80">
        <v>27</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v>4.9000000000000004</v>
      </c>
      <c r="AE32" s="80">
        <v>9.9</v>
      </c>
      <c r="AF32" s="80">
        <v>7.45</v>
      </c>
      <c r="AG32" s="80">
        <v>11.3</v>
      </c>
      <c r="AH32" s="80">
        <v>170</v>
      </c>
      <c r="AI32" s="80">
        <v>170</v>
      </c>
      <c r="AJ32" s="80" t="s">
        <v>115</v>
      </c>
      <c r="AK32" s="80" t="s">
        <v>115</v>
      </c>
      <c r="AL32" s="80" t="s">
        <v>115</v>
      </c>
      <c r="AM32" s="80">
        <v>0.8</v>
      </c>
      <c r="AN32" s="80" t="s">
        <v>115</v>
      </c>
      <c r="AO32" s="80">
        <v>6.89</v>
      </c>
      <c r="AP32" s="80" t="s">
        <v>115</v>
      </c>
      <c r="AQ32" s="80" t="s">
        <v>115</v>
      </c>
      <c r="AR32" s="80" t="s">
        <v>115</v>
      </c>
    </row>
    <row r="33" spans="2:44" x14ac:dyDescent="0.3">
      <c r="B33" s="80">
        <v>40117</v>
      </c>
      <c r="C33" s="181">
        <v>41911</v>
      </c>
      <c r="D33" s="80">
        <v>324</v>
      </c>
      <c r="E33" s="80">
        <v>182</v>
      </c>
      <c r="F33" s="80">
        <v>28.8</v>
      </c>
      <c r="G33" s="80" t="s">
        <v>115</v>
      </c>
      <c r="H33" s="80" t="s">
        <v>115</v>
      </c>
      <c r="I33" s="80">
        <v>43</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115</v>
      </c>
      <c r="AD33" s="80">
        <v>3.8</v>
      </c>
      <c r="AE33" s="80">
        <v>9.9</v>
      </c>
      <c r="AF33" s="80">
        <v>7.6</v>
      </c>
      <c r="AG33" s="80">
        <v>15.8</v>
      </c>
      <c r="AH33" s="80">
        <v>800</v>
      </c>
      <c r="AI33" s="80">
        <v>30000</v>
      </c>
      <c r="AJ33" s="80" t="s">
        <v>115</v>
      </c>
      <c r="AK33" s="80" t="s">
        <v>115</v>
      </c>
      <c r="AL33" s="80" t="s">
        <v>115</v>
      </c>
      <c r="AM33" s="80" t="s">
        <v>188</v>
      </c>
      <c r="AN33" s="80" t="s">
        <v>115</v>
      </c>
      <c r="AO33" s="80">
        <v>3.7</v>
      </c>
      <c r="AP33" s="80" t="s">
        <v>115</v>
      </c>
      <c r="AQ33" s="80" t="s">
        <v>115</v>
      </c>
      <c r="AR33" s="80" t="s">
        <v>115</v>
      </c>
    </row>
    <row r="34" spans="2:44" x14ac:dyDescent="0.3">
      <c r="B34" s="202">
        <v>53307</v>
      </c>
      <c r="C34" s="265">
        <v>41989</v>
      </c>
      <c r="D34" s="202">
        <v>391</v>
      </c>
      <c r="E34" s="202">
        <v>242</v>
      </c>
      <c r="F34" s="202">
        <v>20.8</v>
      </c>
      <c r="G34" s="202" t="s">
        <v>116</v>
      </c>
      <c r="H34" s="202" t="s">
        <v>115</v>
      </c>
      <c r="I34" s="202" t="s">
        <v>115</v>
      </c>
      <c r="J34" s="202" t="s">
        <v>115</v>
      </c>
      <c r="K34" s="202" t="s">
        <v>115</v>
      </c>
      <c r="L34" s="202" t="s">
        <v>115</v>
      </c>
      <c r="M34" s="202" t="s">
        <v>115</v>
      </c>
      <c r="N34" s="202" t="s">
        <v>115</v>
      </c>
      <c r="O34" s="202" t="s">
        <v>115</v>
      </c>
      <c r="P34" s="202" t="s">
        <v>115</v>
      </c>
      <c r="Q34" s="202" t="s">
        <v>115</v>
      </c>
      <c r="R34" s="202" t="s">
        <v>115</v>
      </c>
      <c r="S34" s="202" t="s">
        <v>115</v>
      </c>
      <c r="T34" s="202" t="s">
        <v>115</v>
      </c>
      <c r="U34" s="202" t="s">
        <v>115</v>
      </c>
      <c r="V34" s="202" t="s">
        <v>115</v>
      </c>
      <c r="W34" s="202" t="s">
        <v>115</v>
      </c>
      <c r="X34" s="202" t="s">
        <v>115</v>
      </c>
      <c r="Y34" s="202" t="s">
        <v>115</v>
      </c>
      <c r="Z34" s="202" t="s">
        <v>115</v>
      </c>
      <c r="AA34" s="202" t="s">
        <v>115</v>
      </c>
      <c r="AB34" s="202" t="s">
        <v>115</v>
      </c>
      <c r="AC34" s="202">
        <v>2.7E-2</v>
      </c>
      <c r="AD34" s="202" t="s">
        <v>115</v>
      </c>
      <c r="AE34" s="202">
        <v>8.6999999999999993</v>
      </c>
      <c r="AF34" s="202">
        <v>8.0399999999999991</v>
      </c>
      <c r="AG34" s="202">
        <v>22.7</v>
      </c>
      <c r="AH34" s="202">
        <v>9</v>
      </c>
      <c r="AI34" s="202">
        <v>19</v>
      </c>
      <c r="AJ34" s="202" t="s">
        <v>115</v>
      </c>
      <c r="AK34" s="202" t="s">
        <v>115</v>
      </c>
      <c r="AL34" s="202" t="s">
        <v>115</v>
      </c>
      <c r="AM34" s="202">
        <v>0.2</v>
      </c>
      <c r="AN34" s="202" t="s">
        <v>115</v>
      </c>
      <c r="AO34" s="202">
        <v>6.3</v>
      </c>
      <c r="AP34" s="202">
        <v>0.7</v>
      </c>
      <c r="AQ34" s="80" t="s">
        <v>115</v>
      </c>
      <c r="AR34" s="80" t="s">
        <v>115</v>
      </c>
    </row>
  </sheetData>
  <sheetProtection algorithmName="SHA-512" hashValue="H1JgwL4k/J2WGTSQhcYR2b356MO7de8ZhU8OJVuLp8nnwckF+1eODwppVeqK3RaRifRzUjI0hriYSrcih7D83Q==" saltValue="3RTXe1v1XHOBToN4GGyBfQ==" spinCount="100000" sheet="1" objects="1" scenarios="1"/>
  <mergeCells count="2">
    <mergeCell ref="B1:B2"/>
    <mergeCell ref="C1: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6"/>
  <dimension ref="B1:AR34"/>
  <sheetViews>
    <sheetView topLeftCell="X1" zoomScale="85" zoomScaleNormal="85" workbookViewId="0">
      <selection activeCell="AQ1" sqref="AQ1:AR34"/>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93" t="s">
        <v>181</v>
      </c>
      <c r="E1" s="75" t="s">
        <v>22</v>
      </c>
      <c r="F1" s="75" t="s">
        <v>37</v>
      </c>
      <c r="G1" s="75" t="s">
        <v>30</v>
      </c>
      <c r="H1" s="75" t="s">
        <v>5</v>
      </c>
      <c r="I1" s="93" t="s">
        <v>24</v>
      </c>
      <c r="J1" s="75" t="s">
        <v>2</v>
      </c>
      <c r="K1" s="95" t="s">
        <v>7</v>
      </c>
      <c r="L1" s="75" t="s">
        <v>8</v>
      </c>
      <c r="M1" s="95" t="s">
        <v>12</v>
      </c>
      <c r="N1" s="75" t="s">
        <v>13</v>
      </c>
      <c r="O1" s="95" t="s">
        <v>14</v>
      </c>
      <c r="P1" s="75" t="s">
        <v>15</v>
      </c>
      <c r="Q1" s="95" t="s">
        <v>3</v>
      </c>
      <c r="R1" s="75" t="s">
        <v>4</v>
      </c>
      <c r="S1" s="95" t="s">
        <v>16</v>
      </c>
      <c r="T1" s="75" t="s">
        <v>17</v>
      </c>
      <c r="U1" s="95" t="s">
        <v>28</v>
      </c>
      <c r="V1" s="75" t="s">
        <v>29</v>
      </c>
      <c r="W1" s="95" t="s">
        <v>62</v>
      </c>
      <c r="X1" s="75" t="s">
        <v>9</v>
      </c>
      <c r="Y1" s="93" t="s">
        <v>27</v>
      </c>
      <c r="Z1" s="95" t="s">
        <v>25</v>
      </c>
      <c r="AA1" s="75" t="s">
        <v>26</v>
      </c>
      <c r="AB1" s="75" t="s">
        <v>11</v>
      </c>
      <c r="AC1" s="93" t="s">
        <v>20</v>
      </c>
      <c r="AD1" s="93" t="s">
        <v>10</v>
      </c>
      <c r="AE1" s="93" t="s">
        <v>21</v>
      </c>
      <c r="AF1" s="93" t="s">
        <v>108</v>
      </c>
      <c r="AG1" s="93" t="s">
        <v>44</v>
      </c>
      <c r="AH1" s="75" t="s">
        <v>0</v>
      </c>
      <c r="AI1" s="75" t="s">
        <v>1</v>
      </c>
      <c r="AJ1" s="94" t="s">
        <v>169</v>
      </c>
      <c r="AK1" s="75" t="s">
        <v>170</v>
      </c>
      <c r="AL1" s="75" t="s">
        <v>171</v>
      </c>
      <c r="AM1" s="75" t="s">
        <v>39</v>
      </c>
      <c r="AN1" s="75" t="s">
        <v>40</v>
      </c>
      <c r="AO1" s="75" t="s">
        <v>207</v>
      </c>
      <c r="AP1" s="75"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77">
        <v>8818</v>
      </c>
      <c r="C3" s="186">
        <v>39155</v>
      </c>
      <c r="D3" s="80">
        <v>276</v>
      </c>
      <c r="E3" s="80">
        <v>150</v>
      </c>
      <c r="F3" s="80" t="s">
        <v>119</v>
      </c>
      <c r="G3" s="80">
        <v>0.03</v>
      </c>
      <c r="H3" s="80">
        <v>14.15</v>
      </c>
      <c r="I3" s="80">
        <v>71.400000000000006</v>
      </c>
      <c r="J3" s="80" t="s">
        <v>119</v>
      </c>
      <c r="K3" s="80" t="s">
        <v>116</v>
      </c>
      <c r="L3" s="80" t="s">
        <v>116</v>
      </c>
      <c r="M3" s="80">
        <v>0.28999999999999998</v>
      </c>
      <c r="N3" s="80" t="s">
        <v>117</v>
      </c>
      <c r="O3" s="80" t="s">
        <v>120</v>
      </c>
      <c r="P3" s="80" t="s">
        <v>120</v>
      </c>
      <c r="Q3" s="80">
        <v>0.14000000000000001</v>
      </c>
      <c r="R3" s="80" t="s">
        <v>188</v>
      </c>
      <c r="S3" s="80" t="s">
        <v>193</v>
      </c>
      <c r="T3" s="80" t="s">
        <v>193</v>
      </c>
      <c r="U3" s="80" t="s">
        <v>121</v>
      </c>
      <c r="V3" s="80" t="s">
        <v>121</v>
      </c>
      <c r="W3" s="80" t="s">
        <v>190</v>
      </c>
      <c r="X3" s="80" t="s">
        <v>190</v>
      </c>
      <c r="Y3" s="80">
        <v>25.1</v>
      </c>
      <c r="Z3" s="80" t="s">
        <v>188</v>
      </c>
      <c r="AA3" s="80" t="s">
        <v>188</v>
      </c>
      <c r="AB3" s="80" t="s">
        <v>115</v>
      </c>
      <c r="AC3" s="80" t="s">
        <v>190</v>
      </c>
      <c r="AD3" s="80" t="s">
        <v>118</v>
      </c>
      <c r="AE3" s="80">
        <v>6.8</v>
      </c>
      <c r="AF3" s="80">
        <v>7.5</v>
      </c>
      <c r="AG3" s="80">
        <v>16</v>
      </c>
      <c r="AH3" s="80">
        <v>230</v>
      </c>
      <c r="AI3" s="80">
        <v>300</v>
      </c>
      <c r="AJ3" s="80" t="s">
        <v>115</v>
      </c>
      <c r="AK3" s="80" t="s">
        <v>117</v>
      </c>
      <c r="AL3" s="90" t="s">
        <v>115</v>
      </c>
      <c r="AM3" s="90" t="s">
        <v>115</v>
      </c>
      <c r="AN3" s="90" t="s">
        <v>115</v>
      </c>
      <c r="AO3" s="80" t="s">
        <v>115</v>
      </c>
      <c r="AP3" s="80" t="s">
        <v>115</v>
      </c>
      <c r="AQ3" s="80" t="s">
        <v>115</v>
      </c>
      <c r="AR3" s="80" t="s">
        <v>115</v>
      </c>
    </row>
    <row r="4" spans="2:44" x14ac:dyDescent="0.3">
      <c r="B4" s="77">
        <v>18632</v>
      </c>
      <c r="C4" s="186">
        <v>39244</v>
      </c>
      <c r="D4" s="80">
        <v>151</v>
      </c>
      <c r="E4" s="80">
        <v>150</v>
      </c>
      <c r="F4" s="80" t="s">
        <v>119</v>
      </c>
      <c r="G4" s="80">
        <v>0.05</v>
      </c>
      <c r="H4" s="80">
        <v>5.72</v>
      </c>
      <c r="I4" s="80">
        <v>27.2</v>
      </c>
      <c r="J4" s="80" t="s">
        <v>119</v>
      </c>
      <c r="K4" s="80" t="s">
        <v>116</v>
      </c>
      <c r="L4" s="80" t="s">
        <v>116</v>
      </c>
      <c r="M4" s="80">
        <v>0.16</v>
      </c>
      <c r="N4" s="80">
        <v>7.0000000000000007E-2</v>
      </c>
      <c r="O4" s="80" t="s">
        <v>120</v>
      </c>
      <c r="P4" s="80" t="s">
        <v>120</v>
      </c>
      <c r="Q4" s="80">
        <v>0.12</v>
      </c>
      <c r="R4" s="80" t="s">
        <v>188</v>
      </c>
      <c r="S4" s="80" t="s">
        <v>193</v>
      </c>
      <c r="T4" s="80" t="s">
        <v>193</v>
      </c>
      <c r="U4" s="80" t="s">
        <v>121</v>
      </c>
      <c r="V4" s="80" t="s">
        <v>121</v>
      </c>
      <c r="W4" s="80" t="s">
        <v>190</v>
      </c>
      <c r="X4" s="80" t="s">
        <v>190</v>
      </c>
      <c r="Y4" s="80">
        <v>25.1</v>
      </c>
      <c r="Z4" s="80" t="s">
        <v>188</v>
      </c>
      <c r="AA4" s="80" t="s">
        <v>188</v>
      </c>
      <c r="AB4" s="80" t="s">
        <v>115</v>
      </c>
      <c r="AC4" s="80" t="s">
        <v>190</v>
      </c>
      <c r="AD4" s="80" t="s">
        <v>118</v>
      </c>
      <c r="AE4" s="80">
        <v>6.8</v>
      </c>
      <c r="AF4" s="80">
        <v>7.5</v>
      </c>
      <c r="AG4" s="80">
        <v>6.6</v>
      </c>
      <c r="AH4" s="80">
        <v>50</v>
      </c>
      <c r="AI4" s="80">
        <v>300</v>
      </c>
      <c r="AJ4" s="80" t="s">
        <v>115</v>
      </c>
      <c r="AK4" s="80">
        <v>0.12</v>
      </c>
      <c r="AL4" s="90" t="s">
        <v>115</v>
      </c>
      <c r="AM4" s="90" t="s">
        <v>115</v>
      </c>
      <c r="AN4" s="90" t="s">
        <v>115</v>
      </c>
      <c r="AO4" s="80" t="s">
        <v>115</v>
      </c>
      <c r="AP4" s="80" t="s">
        <v>115</v>
      </c>
      <c r="AQ4" s="80" t="s">
        <v>115</v>
      </c>
      <c r="AR4" s="80" t="s">
        <v>115</v>
      </c>
    </row>
    <row r="5" spans="2:44" x14ac:dyDescent="0.3">
      <c r="B5" s="77">
        <v>27107</v>
      </c>
      <c r="C5" s="186">
        <v>39329</v>
      </c>
      <c r="D5" s="80">
        <v>105</v>
      </c>
      <c r="E5" s="80">
        <v>76</v>
      </c>
      <c r="F5" s="80" t="s">
        <v>119</v>
      </c>
      <c r="G5" s="80">
        <v>7.0000000000000007E-2</v>
      </c>
      <c r="H5" s="80">
        <v>6.05</v>
      </c>
      <c r="I5" s="80">
        <v>16.899999999999999</v>
      </c>
      <c r="J5" s="80" t="s">
        <v>119</v>
      </c>
      <c r="K5" s="80" t="s">
        <v>116</v>
      </c>
      <c r="L5" s="80" t="s">
        <v>116</v>
      </c>
      <c r="M5" s="80">
        <v>0.31</v>
      </c>
      <c r="N5" s="80">
        <v>0.06</v>
      </c>
      <c r="O5" s="80" t="s">
        <v>120</v>
      </c>
      <c r="P5" s="80" t="s">
        <v>120</v>
      </c>
      <c r="Q5" s="80">
        <v>0.16</v>
      </c>
      <c r="R5" s="80" t="s">
        <v>188</v>
      </c>
      <c r="S5" s="80" t="s">
        <v>193</v>
      </c>
      <c r="T5" s="80" t="s">
        <v>193</v>
      </c>
      <c r="U5" s="80" t="s">
        <v>121</v>
      </c>
      <c r="V5" s="80" t="s">
        <v>121</v>
      </c>
      <c r="W5" s="80" t="s">
        <v>190</v>
      </c>
      <c r="X5" s="80" t="s">
        <v>190</v>
      </c>
      <c r="Y5" s="80">
        <v>19.5</v>
      </c>
      <c r="Z5" s="80" t="s">
        <v>188</v>
      </c>
      <c r="AA5" s="80" t="s">
        <v>188</v>
      </c>
      <c r="AB5" s="80" t="s">
        <v>115</v>
      </c>
      <c r="AC5" s="80" t="s">
        <v>190</v>
      </c>
      <c r="AD5" s="80" t="s">
        <v>118</v>
      </c>
      <c r="AE5" s="80">
        <v>7.3</v>
      </c>
      <c r="AF5" s="80">
        <v>7.9</v>
      </c>
      <c r="AG5" s="80">
        <v>8.8000000000000007</v>
      </c>
      <c r="AH5" s="80">
        <v>230</v>
      </c>
      <c r="AI5" s="80">
        <v>9000</v>
      </c>
      <c r="AJ5" s="80" t="s">
        <v>115</v>
      </c>
      <c r="AK5" s="80" t="s">
        <v>117</v>
      </c>
      <c r="AL5" s="90" t="s">
        <v>115</v>
      </c>
      <c r="AM5" s="90" t="s">
        <v>115</v>
      </c>
      <c r="AN5" s="90" t="s">
        <v>115</v>
      </c>
      <c r="AO5" s="80" t="s">
        <v>115</v>
      </c>
      <c r="AP5" s="80" t="s">
        <v>115</v>
      </c>
      <c r="AQ5" s="80" t="s">
        <v>115</v>
      </c>
      <c r="AR5" s="80" t="s">
        <v>115</v>
      </c>
    </row>
    <row r="6" spans="2:44" x14ac:dyDescent="0.3">
      <c r="B6" s="77">
        <v>36675</v>
      </c>
      <c r="C6" s="186">
        <v>39426</v>
      </c>
      <c r="D6" s="80">
        <v>327</v>
      </c>
      <c r="E6" s="80">
        <v>195</v>
      </c>
      <c r="F6" s="80">
        <v>45.2</v>
      </c>
      <c r="G6" s="80">
        <v>0.21</v>
      </c>
      <c r="H6" s="80">
        <v>29.05</v>
      </c>
      <c r="I6" s="80">
        <v>7.8</v>
      </c>
      <c r="J6" s="80">
        <v>6.7</v>
      </c>
      <c r="K6" s="80" t="s">
        <v>116</v>
      </c>
      <c r="L6" s="80" t="s">
        <v>116</v>
      </c>
      <c r="M6" s="80">
        <v>1.6</v>
      </c>
      <c r="N6" s="80" t="s">
        <v>117</v>
      </c>
      <c r="O6" s="80">
        <v>0.1</v>
      </c>
      <c r="P6" s="80" t="s">
        <v>120</v>
      </c>
      <c r="Q6" s="80">
        <v>1.44</v>
      </c>
      <c r="R6" s="80">
        <v>0.21</v>
      </c>
      <c r="S6" s="80" t="s">
        <v>193</v>
      </c>
      <c r="T6" s="80" t="s">
        <v>193</v>
      </c>
      <c r="U6" s="80" t="s">
        <v>121</v>
      </c>
      <c r="V6" s="80" t="s">
        <v>121</v>
      </c>
      <c r="W6" s="80">
        <v>0.03</v>
      </c>
      <c r="X6" s="80" t="s">
        <v>190</v>
      </c>
      <c r="Y6" s="80">
        <v>1.51</v>
      </c>
      <c r="Z6" s="80" t="s">
        <v>188</v>
      </c>
      <c r="AA6" s="80" t="s">
        <v>188</v>
      </c>
      <c r="AB6" s="80" t="s">
        <v>115</v>
      </c>
      <c r="AC6" s="80" t="s">
        <v>190</v>
      </c>
      <c r="AD6" s="80" t="s">
        <v>118</v>
      </c>
      <c r="AE6" s="80">
        <v>8.6</v>
      </c>
      <c r="AF6" s="80">
        <v>7.1</v>
      </c>
      <c r="AG6" s="80">
        <v>14.8</v>
      </c>
      <c r="AH6" s="80">
        <v>500</v>
      </c>
      <c r="AI6" s="80">
        <v>17000</v>
      </c>
      <c r="AJ6" s="80" t="s">
        <v>115</v>
      </c>
      <c r="AK6" s="80" t="s">
        <v>117</v>
      </c>
      <c r="AL6" s="90" t="s">
        <v>115</v>
      </c>
      <c r="AM6" s="90" t="s">
        <v>115</v>
      </c>
      <c r="AN6" s="90" t="s">
        <v>115</v>
      </c>
      <c r="AO6" s="80" t="s">
        <v>115</v>
      </c>
      <c r="AP6" s="80" t="s">
        <v>115</v>
      </c>
      <c r="AQ6" s="80" t="s">
        <v>115</v>
      </c>
      <c r="AR6" s="80" t="s">
        <v>115</v>
      </c>
    </row>
    <row r="7" spans="2:44" x14ac:dyDescent="0.3">
      <c r="B7" s="78">
        <v>7409</v>
      </c>
      <c r="C7" s="186" t="s">
        <v>172</v>
      </c>
      <c r="D7" s="80">
        <v>426</v>
      </c>
      <c r="E7" s="80">
        <v>251</v>
      </c>
      <c r="F7" s="83">
        <v>15.3</v>
      </c>
      <c r="G7" s="80">
        <v>0.1</v>
      </c>
      <c r="H7" s="84">
        <v>54.7</v>
      </c>
      <c r="I7" s="80">
        <v>86</v>
      </c>
      <c r="J7" s="80" t="s">
        <v>119</v>
      </c>
      <c r="K7" s="80" t="s">
        <v>122</v>
      </c>
      <c r="L7" s="80" t="s">
        <v>116</v>
      </c>
      <c r="M7" s="82">
        <v>0.62</v>
      </c>
      <c r="N7" s="80" t="s">
        <v>117</v>
      </c>
      <c r="O7" s="80" t="s">
        <v>115</v>
      </c>
      <c r="P7" s="80" t="s">
        <v>120</v>
      </c>
      <c r="Q7" s="80">
        <v>0.52</v>
      </c>
      <c r="R7" s="80" t="s">
        <v>187</v>
      </c>
      <c r="S7" s="80" t="s">
        <v>193</v>
      </c>
      <c r="T7" s="80" t="s">
        <v>193</v>
      </c>
      <c r="U7" s="80">
        <v>1.03E-2</v>
      </c>
      <c r="V7" s="80" t="s">
        <v>121</v>
      </c>
      <c r="W7" s="80" t="s">
        <v>117</v>
      </c>
      <c r="X7" s="80" t="s">
        <v>117</v>
      </c>
      <c r="Y7" s="80">
        <v>1.1399999999999999</v>
      </c>
      <c r="Z7" s="80" t="s">
        <v>188</v>
      </c>
      <c r="AA7" s="80" t="s">
        <v>188</v>
      </c>
      <c r="AB7" s="80" t="s">
        <v>117</v>
      </c>
      <c r="AC7" s="80" t="s">
        <v>186</v>
      </c>
      <c r="AD7" s="80" t="s">
        <v>118</v>
      </c>
      <c r="AE7" s="80">
        <v>6.7</v>
      </c>
      <c r="AF7" s="80">
        <v>8.6</v>
      </c>
      <c r="AG7" s="80">
        <v>14.7</v>
      </c>
      <c r="AH7" s="80">
        <v>500</v>
      </c>
      <c r="AI7" s="80">
        <v>3000</v>
      </c>
      <c r="AJ7" s="80" t="s">
        <v>115</v>
      </c>
      <c r="AK7" s="80" t="s">
        <v>117</v>
      </c>
      <c r="AL7" s="90" t="s">
        <v>115</v>
      </c>
      <c r="AM7" s="90" t="s">
        <v>115</v>
      </c>
      <c r="AN7" s="90" t="s">
        <v>115</v>
      </c>
      <c r="AO7" s="80" t="s">
        <v>115</v>
      </c>
      <c r="AP7" s="80" t="s">
        <v>115</v>
      </c>
      <c r="AQ7" s="80" t="s">
        <v>115</v>
      </c>
      <c r="AR7" s="80" t="s">
        <v>115</v>
      </c>
    </row>
    <row r="8" spans="2:44" x14ac:dyDescent="0.3">
      <c r="B8" s="77">
        <v>16186</v>
      </c>
      <c r="C8" s="186" t="s">
        <v>173</v>
      </c>
      <c r="D8" s="80" t="s">
        <v>115</v>
      </c>
      <c r="E8" s="80">
        <v>95</v>
      </c>
      <c r="F8" s="83">
        <v>12.5</v>
      </c>
      <c r="G8" s="80">
        <v>0.05</v>
      </c>
      <c r="H8" s="84">
        <v>5.34</v>
      </c>
      <c r="I8" s="80">
        <v>3</v>
      </c>
      <c r="J8" s="80" t="s">
        <v>119</v>
      </c>
      <c r="K8" s="80" t="s">
        <v>116</v>
      </c>
      <c r="L8" s="80" t="s">
        <v>116</v>
      </c>
      <c r="M8" s="80">
        <v>0.47</v>
      </c>
      <c r="N8" s="80">
        <v>0.06</v>
      </c>
      <c r="O8" s="80" t="s">
        <v>120</v>
      </c>
      <c r="P8" s="80" t="s">
        <v>120</v>
      </c>
      <c r="Q8" s="84">
        <v>4.0999999999999996</v>
      </c>
      <c r="R8" s="84">
        <v>1.4</v>
      </c>
      <c r="S8" s="80" t="s">
        <v>193</v>
      </c>
      <c r="T8" s="80" t="s">
        <v>193</v>
      </c>
      <c r="U8" s="80" t="s">
        <v>121</v>
      </c>
      <c r="V8" s="80" t="s">
        <v>121</v>
      </c>
      <c r="W8" s="80" t="s">
        <v>117</v>
      </c>
      <c r="X8" s="80" t="s">
        <v>117</v>
      </c>
      <c r="Y8" s="80">
        <v>0.46</v>
      </c>
      <c r="Z8" s="80" t="s">
        <v>188</v>
      </c>
      <c r="AA8" s="80" t="s">
        <v>188</v>
      </c>
      <c r="AB8" s="80" t="s">
        <v>115</v>
      </c>
      <c r="AC8" s="80" t="s">
        <v>190</v>
      </c>
      <c r="AD8" s="80" t="s">
        <v>118</v>
      </c>
      <c r="AE8" s="80">
        <v>10.6</v>
      </c>
      <c r="AF8" s="80">
        <v>7.6</v>
      </c>
      <c r="AG8" s="83">
        <v>6.5</v>
      </c>
      <c r="AH8" s="80">
        <v>23</v>
      </c>
      <c r="AI8" s="80">
        <v>300</v>
      </c>
      <c r="AJ8" s="80" t="s">
        <v>115</v>
      </c>
      <c r="AK8" s="80" t="s">
        <v>117</v>
      </c>
      <c r="AL8" s="90" t="s">
        <v>115</v>
      </c>
      <c r="AM8" s="90" t="s">
        <v>115</v>
      </c>
      <c r="AN8" s="90" t="s">
        <v>115</v>
      </c>
      <c r="AO8" s="80" t="s">
        <v>115</v>
      </c>
      <c r="AP8" s="80" t="s">
        <v>115</v>
      </c>
      <c r="AQ8" s="80" t="s">
        <v>115</v>
      </c>
      <c r="AR8" s="80" t="s">
        <v>115</v>
      </c>
    </row>
    <row r="9" spans="2:44" x14ac:dyDescent="0.3">
      <c r="B9" s="77">
        <v>24694</v>
      </c>
      <c r="C9" s="186">
        <v>39699</v>
      </c>
      <c r="D9" s="80">
        <v>136</v>
      </c>
      <c r="E9" s="80">
        <v>94</v>
      </c>
      <c r="F9" s="83" t="s">
        <v>119</v>
      </c>
      <c r="G9" s="80">
        <v>0.14000000000000001</v>
      </c>
      <c r="H9" s="84">
        <v>5.83</v>
      </c>
      <c r="I9" s="80">
        <v>8</v>
      </c>
      <c r="J9" s="80">
        <v>13.3</v>
      </c>
      <c r="K9" s="80" t="s">
        <v>116</v>
      </c>
      <c r="L9" s="80" t="s">
        <v>116</v>
      </c>
      <c r="M9" s="80">
        <v>0.55000000000000004</v>
      </c>
      <c r="N9" s="80">
        <v>0.1</v>
      </c>
      <c r="O9" s="84">
        <v>0.04</v>
      </c>
      <c r="P9" s="80" t="s">
        <v>120</v>
      </c>
      <c r="Q9" s="80">
        <v>0.6</v>
      </c>
      <c r="R9" s="80" t="s">
        <v>187</v>
      </c>
      <c r="S9" s="80" t="s">
        <v>193</v>
      </c>
      <c r="T9" s="80" t="s">
        <v>193</v>
      </c>
      <c r="U9" s="80" t="s">
        <v>121</v>
      </c>
      <c r="V9" s="80" t="s">
        <v>121</v>
      </c>
      <c r="W9" s="80" t="s">
        <v>117</v>
      </c>
      <c r="X9" s="85">
        <v>0.01</v>
      </c>
      <c r="Y9" s="80">
        <v>1.26</v>
      </c>
      <c r="Z9" s="80" t="s">
        <v>188</v>
      </c>
      <c r="AA9" s="80" t="s">
        <v>188</v>
      </c>
      <c r="AB9" s="80" t="s">
        <v>117</v>
      </c>
      <c r="AC9" s="80" t="s">
        <v>190</v>
      </c>
      <c r="AD9" s="80" t="s">
        <v>118</v>
      </c>
      <c r="AE9" s="80">
        <v>10.3</v>
      </c>
      <c r="AF9" s="83">
        <v>7.6</v>
      </c>
      <c r="AG9" s="86">
        <v>11</v>
      </c>
      <c r="AH9" s="87">
        <v>13</v>
      </c>
      <c r="AI9" s="87">
        <v>300</v>
      </c>
      <c r="AJ9" s="83">
        <v>9.4</v>
      </c>
      <c r="AK9" s="80" t="s">
        <v>115</v>
      </c>
      <c r="AL9" s="90" t="s">
        <v>115</v>
      </c>
      <c r="AM9" s="90" t="s">
        <v>115</v>
      </c>
      <c r="AN9" s="90" t="s">
        <v>115</v>
      </c>
      <c r="AO9" s="80" t="s">
        <v>115</v>
      </c>
      <c r="AP9" s="80" t="s">
        <v>115</v>
      </c>
      <c r="AQ9" s="80" t="s">
        <v>115</v>
      </c>
      <c r="AR9" s="80" t="s">
        <v>115</v>
      </c>
    </row>
    <row r="10" spans="2:44" x14ac:dyDescent="0.3">
      <c r="B10" s="78">
        <v>33618</v>
      </c>
      <c r="C10" s="186">
        <v>39791</v>
      </c>
      <c r="D10" s="83">
        <v>229</v>
      </c>
      <c r="E10" s="80">
        <v>144</v>
      </c>
      <c r="F10" s="83">
        <v>15.8</v>
      </c>
      <c r="G10" s="80">
        <v>0.09</v>
      </c>
      <c r="H10" s="88">
        <v>15.54</v>
      </c>
      <c r="I10" s="80">
        <v>71.400000000000006</v>
      </c>
      <c r="J10" s="80" t="s">
        <v>119</v>
      </c>
      <c r="K10" s="80" t="s">
        <v>116</v>
      </c>
      <c r="L10" s="80" t="s">
        <v>116</v>
      </c>
      <c r="M10" s="82">
        <v>0.56000000000000005</v>
      </c>
      <c r="N10" s="80">
        <v>0.05</v>
      </c>
      <c r="O10" s="80">
        <v>0.1</v>
      </c>
      <c r="P10" s="80" t="s">
        <v>120</v>
      </c>
      <c r="Q10" s="80" t="s">
        <v>115</v>
      </c>
      <c r="R10" s="80" t="s">
        <v>187</v>
      </c>
      <c r="S10" s="80" t="s">
        <v>193</v>
      </c>
      <c r="T10" s="80" t="s">
        <v>193</v>
      </c>
      <c r="U10" s="80" t="s">
        <v>121</v>
      </c>
      <c r="V10" s="80" t="s">
        <v>121</v>
      </c>
      <c r="W10" s="80" t="s">
        <v>117</v>
      </c>
      <c r="X10" s="80" t="s">
        <v>117</v>
      </c>
      <c r="Y10" s="80">
        <v>1</v>
      </c>
      <c r="Z10" s="80" t="s">
        <v>188</v>
      </c>
      <c r="AA10" s="80" t="s">
        <v>188</v>
      </c>
      <c r="AB10" s="80">
        <v>7.0000000000000007E-2</v>
      </c>
      <c r="AC10" s="80" t="s">
        <v>186</v>
      </c>
      <c r="AD10" s="80">
        <v>3.3</v>
      </c>
      <c r="AE10" s="82">
        <v>8.5</v>
      </c>
      <c r="AF10" s="82">
        <v>6.9</v>
      </c>
      <c r="AG10" s="80">
        <v>8</v>
      </c>
      <c r="AH10" s="96">
        <v>2400</v>
      </c>
      <c r="AI10" s="82" t="s">
        <v>191</v>
      </c>
      <c r="AJ10" s="80">
        <v>13.3</v>
      </c>
      <c r="AK10" s="80" t="s">
        <v>117</v>
      </c>
      <c r="AL10" s="81">
        <v>20</v>
      </c>
      <c r="AM10" s="90" t="s">
        <v>115</v>
      </c>
      <c r="AN10" s="90" t="s">
        <v>115</v>
      </c>
      <c r="AO10" s="80" t="s">
        <v>115</v>
      </c>
      <c r="AP10" s="80" t="s">
        <v>115</v>
      </c>
      <c r="AQ10" s="80" t="s">
        <v>115</v>
      </c>
      <c r="AR10" s="80" t="s">
        <v>115</v>
      </c>
    </row>
    <row r="11" spans="2:44" x14ac:dyDescent="0.3">
      <c r="B11" s="79">
        <v>7571</v>
      </c>
      <c r="C11" s="186">
        <v>39890</v>
      </c>
      <c r="D11" s="80">
        <v>409</v>
      </c>
      <c r="E11" s="80">
        <v>172</v>
      </c>
      <c r="F11" s="80" t="s">
        <v>119</v>
      </c>
      <c r="G11" s="80">
        <v>0.1</v>
      </c>
      <c r="H11" s="80">
        <v>39.53</v>
      </c>
      <c r="I11" s="80">
        <v>76</v>
      </c>
      <c r="J11" s="80" t="s">
        <v>119</v>
      </c>
      <c r="K11" s="80" t="s">
        <v>116</v>
      </c>
      <c r="L11" s="80" t="s">
        <v>116</v>
      </c>
      <c r="M11" s="80">
        <v>0.08</v>
      </c>
      <c r="N11" s="80" t="s">
        <v>117</v>
      </c>
      <c r="O11" s="80" t="s">
        <v>120</v>
      </c>
      <c r="P11" s="80" t="s">
        <v>120</v>
      </c>
      <c r="Q11" s="80">
        <v>0.13</v>
      </c>
      <c r="R11" s="80" t="s">
        <v>187</v>
      </c>
      <c r="S11" s="80" t="s">
        <v>193</v>
      </c>
      <c r="T11" s="80" t="s">
        <v>193</v>
      </c>
      <c r="U11" s="80">
        <v>1.06E-2</v>
      </c>
      <c r="V11" s="80" t="s">
        <v>121</v>
      </c>
      <c r="W11" s="80" t="s">
        <v>117</v>
      </c>
      <c r="X11" s="80">
        <v>0.03</v>
      </c>
      <c r="Y11" s="80">
        <v>0.79</v>
      </c>
      <c r="Z11" s="80" t="s">
        <v>188</v>
      </c>
      <c r="AA11" s="80" t="s">
        <v>188</v>
      </c>
      <c r="AB11" s="80" t="s">
        <v>117</v>
      </c>
      <c r="AC11" s="80" t="s">
        <v>186</v>
      </c>
      <c r="AD11" s="80" t="s">
        <v>118</v>
      </c>
      <c r="AE11" s="80">
        <v>9.3000000000000007</v>
      </c>
      <c r="AF11" s="80">
        <v>7.2</v>
      </c>
      <c r="AG11" s="80">
        <v>8</v>
      </c>
      <c r="AH11" s="87">
        <v>170</v>
      </c>
      <c r="AI11" s="87">
        <v>5000</v>
      </c>
      <c r="AJ11" s="80">
        <v>14.8</v>
      </c>
      <c r="AK11" s="90" t="s">
        <v>115</v>
      </c>
      <c r="AL11" s="90" t="s">
        <v>115</v>
      </c>
      <c r="AM11" s="90" t="s">
        <v>115</v>
      </c>
      <c r="AN11" s="90" t="s">
        <v>115</v>
      </c>
      <c r="AO11" s="80" t="s">
        <v>115</v>
      </c>
      <c r="AP11" s="80" t="s">
        <v>115</v>
      </c>
      <c r="AQ11" s="80" t="s">
        <v>115</v>
      </c>
      <c r="AR11" s="80" t="s">
        <v>115</v>
      </c>
    </row>
    <row r="12" spans="2:44" x14ac:dyDescent="0.3">
      <c r="B12" s="77">
        <v>16255</v>
      </c>
      <c r="C12" s="186">
        <v>39979</v>
      </c>
      <c r="D12" s="80">
        <v>144</v>
      </c>
      <c r="E12" s="80">
        <v>81</v>
      </c>
      <c r="F12" s="80">
        <v>7.4</v>
      </c>
      <c r="G12" s="80">
        <v>2.6</v>
      </c>
      <c r="H12" s="80">
        <v>4.1900000000000004</v>
      </c>
      <c r="I12" s="80">
        <v>6</v>
      </c>
      <c r="J12" s="80" t="s">
        <v>119</v>
      </c>
      <c r="K12" s="80" t="s">
        <v>116</v>
      </c>
      <c r="L12" s="80" t="s">
        <v>116</v>
      </c>
      <c r="M12" s="80">
        <v>0.38</v>
      </c>
      <c r="N12" s="80">
        <v>0.06</v>
      </c>
      <c r="O12" s="80" t="s">
        <v>120</v>
      </c>
      <c r="P12" s="80" t="s">
        <v>120</v>
      </c>
      <c r="Q12" s="80">
        <v>0.32</v>
      </c>
      <c r="R12" s="80" t="s">
        <v>187</v>
      </c>
      <c r="S12" s="80" t="s">
        <v>193</v>
      </c>
      <c r="T12" s="80" t="s">
        <v>193</v>
      </c>
      <c r="U12" s="80" t="s">
        <v>121</v>
      </c>
      <c r="V12" s="80" t="s">
        <v>121</v>
      </c>
      <c r="W12" s="80" t="s">
        <v>117</v>
      </c>
      <c r="X12" s="80" t="s">
        <v>117</v>
      </c>
      <c r="Y12" s="80">
        <v>0.41</v>
      </c>
      <c r="Z12" s="80" t="s">
        <v>188</v>
      </c>
      <c r="AA12" s="80" t="s">
        <v>188</v>
      </c>
      <c r="AB12" s="80" t="s">
        <v>117</v>
      </c>
      <c r="AC12" s="80">
        <v>1.9E-2</v>
      </c>
      <c r="AD12" s="80" t="s">
        <v>118</v>
      </c>
      <c r="AE12" s="80">
        <v>9.3000000000000007</v>
      </c>
      <c r="AF12" s="80">
        <v>7.9</v>
      </c>
      <c r="AG12" s="90" t="s">
        <v>115</v>
      </c>
      <c r="AH12" s="87">
        <v>3000</v>
      </c>
      <c r="AI12" s="87">
        <v>5000</v>
      </c>
      <c r="AJ12" s="90" t="s">
        <v>115</v>
      </c>
      <c r="AK12" s="90" t="s">
        <v>115</v>
      </c>
      <c r="AL12" s="90" t="s">
        <v>115</v>
      </c>
      <c r="AM12" s="90" t="s">
        <v>115</v>
      </c>
      <c r="AN12" s="90" t="s">
        <v>115</v>
      </c>
      <c r="AO12" s="80" t="s">
        <v>115</v>
      </c>
      <c r="AP12" s="80" t="s">
        <v>115</v>
      </c>
      <c r="AQ12" s="80" t="s">
        <v>115</v>
      </c>
      <c r="AR12" s="80" t="s">
        <v>115</v>
      </c>
    </row>
    <row r="13" spans="2:44" x14ac:dyDescent="0.3">
      <c r="B13" s="77">
        <v>24517</v>
      </c>
      <c r="C13" s="186">
        <v>40070</v>
      </c>
      <c r="D13" s="80">
        <v>159</v>
      </c>
      <c r="E13" s="80">
        <v>105</v>
      </c>
      <c r="F13" s="80">
        <v>5.7</v>
      </c>
      <c r="G13" s="80">
        <v>0.12</v>
      </c>
      <c r="H13" s="80">
        <v>7.76</v>
      </c>
      <c r="I13" s="80">
        <v>16</v>
      </c>
      <c r="J13" s="80">
        <v>9.4</v>
      </c>
      <c r="K13" s="80" t="s">
        <v>116</v>
      </c>
      <c r="L13" s="80" t="s">
        <v>116</v>
      </c>
      <c r="M13" s="80">
        <v>0.43</v>
      </c>
      <c r="N13" s="80">
        <v>0.06</v>
      </c>
      <c r="O13" s="80" t="s">
        <v>120</v>
      </c>
      <c r="P13" s="80" t="s">
        <v>120</v>
      </c>
      <c r="Q13" s="80">
        <v>0.38</v>
      </c>
      <c r="R13" s="80" t="s">
        <v>187</v>
      </c>
      <c r="S13" s="80" t="s">
        <v>193</v>
      </c>
      <c r="T13" s="80" t="s">
        <v>193</v>
      </c>
      <c r="U13" s="80" t="s">
        <v>121</v>
      </c>
      <c r="V13" s="80" t="s">
        <v>121</v>
      </c>
      <c r="W13" s="80" t="s">
        <v>117</v>
      </c>
      <c r="X13" s="80" t="s">
        <v>117</v>
      </c>
      <c r="Y13" s="80">
        <v>1</v>
      </c>
      <c r="Z13" s="80" t="s">
        <v>188</v>
      </c>
      <c r="AA13" s="80" t="s">
        <v>188</v>
      </c>
      <c r="AB13" s="80" t="s">
        <v>117</v>
      </c>
      <c r="AC13" s="80" t="s">
        <v>186</v>
      </c>
      <c r="AD13" s="80" t="s">
        <v>118</v>
      </c>
      <c r="AE13" s="80">
        <v>10.3</v>
      </c>
      <c r="AF13" s="80">
        <v>7.7</v>
      </c>
      <c r="AG13" s="80">
        <v>10</v>
      </c>
      <c r="AH13" s="87">
        <v>300</v>
      </c>
      <c r="AI13" s="87">
        <v>700</v>
      </c>
      <c r="AJ13" s="90" t="s">
        <v>115</v>
      </c>
      <c r="AK13" s="90" t="s">
        <v>115</v>
      </c>
      <c r="AL13" s="90" t="s">
        <v>115</v>
      </c>
      <c r="AM13" s="90" t="s">
        <v>115</v>
      </c>
      <c r="AN13" s="90" t="s">
        <v>115</v>
      </c>
      <c r="AO13" s="80" t="s">
        <v>115</v>
      </c>
      <c r="AP13" s="80" t="s">
        <v>115</v>
      </c>
      <c r="AQ13" s="80" t="s">
        <v>115</v>
      </c>
      <c r="AR13" s="80" t="s">
        <v>115</v>
      </c>
    </row>
    <row r="14" spans="2:44" x14ac:dyDescent="0.3">
      <c r="B14" s="77">
        <v>33641</v>
      </c>
      <c r="C14" s="186">
        <v>40161</v>
      </c>
      <c r="D14" s="80">
        <v>225</v>
      </c>
      <c r="E14" s="80">
        <v>146</v>
      </c>
      <c r="F14" s="80">
        <v>59</v>
      </c>
      <c r="G14" s="80">
        <v>0.09</v>
      </c>
      <c r="H14" s="80">
        <v>13.97</v>
      </c>
      <c r="I14" s="80">
        <v>8</v>
      </c>
      <c r="J14" s="80" t="s">
        <v>119</v>
      </c>
      <c r="K14" s="80" t="s">
        <v>116</v>
      </c>
      <c r="L14" s="80" t="s">
        <v>116</v>
      </c>
      <c r="M14" s="80">
        <v>3.11</v>
      </c>
      <c r="N14" s="80">
        <v>0.05</v>
      </c>
      <c r="O14" s="80">
        <v>0.1</v>
      </c>
      <c r="P14" s="80" t="s">
        <v>120</v>
      </c>
      <c r="Q14" s="80">
        <v>3.55</v>
      </c>
      <c r="R14" s="80" t="s">
        <v>187</v>
      </c>
      <c r="S14" s="80" t="s">
        <v>193</v>
      </c>
      <c r="T14" s="80" t="s">
        <v>193</v>
      </c>
      <c r="U14" s="80" t="s">
        <v>121</v>
      </c>
      <c r="V14" s="80" t="s">
        <v>121</v>
      </c>
      <c r="W14" s="80" t="s">
        <v>117</v>
      </c>
      <c r="X14" s="80" t="s">
        <v>117</v>
      </c>
      <c r="Y14" s="80">
        <v>1</v>
      </c>
      <c r="Z14" s="80" t="s">
        <v>188</v>
      </c>
      <c r="AA14" s="80" t="s">
        <v>188</v>
      </c>
      <c r="AB14" s="80">
        <v>7.0000000000000007E-2</v>
      </c>
      <c r="AC14" s="80" t="s">
        <v>186</v>
      </c>
      <c r="AD14" s="80">
        <v>3.3</v>
      </c>
      <c r="AE14" s="80">
        <v>10</v>
      </c>
      <c r="AF14" s="80">
        <v>7.1</v>
      </c>
      <c r="AG14" s="80">
        <v>8</v>
      </c>
      <c r="AH14" s="87">
        <v>2200</v>
      </c>
      <c r="AI14" s="87">
        <v>5000</v>
      </c>
      <c r="AJ14" s="80">
        <v>13.3</v>
      </c>
      <c r="AK14" s="90" t="s">
        <v>115</v>
      </c>
      <c r="AL14" s="90" t="s">
        <v>115</v>
      </c>
      <c r="AM14" s="90" t="s">
        <v>115</v>
      </c>
      <c r="AN14" s="90" t="s">
        <v>115</v>
      </c>
      <c r="AO14" s="80" t="s">
        <v>115</v>
      </c>
      <c r="AP14" s="80" t="s">
        <v>115</v>
      </c>
      <c r="AQ14" s="80" t="s">
        <v>115</v>
      </c>
      <c r="AR14" s="80" t="s">
        <v>115</v>
      </c>
    </row>
    <row r="15" spans="2:44" x14ac:dyDescent="0.3">
      <c r="B15" s="77" t="s">
        <v>174</v>
      </c>
      <c r="C15" s="186">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90" t="s">
        <v>115</v>
      </c>
      <c r="AM15" s="90" t="s">
        <v>115</v>
      </c>
      <c r="AN15" s="90" t="s">
        <v>115</v>
      </c>
      <c r="AO15" s="80" t="s">
        <v>115</v>
      </c>
      <c r="AP15" s="80" t="s">
        <v>115</v>
      </c>
      <c r="AQ15" s="80" t="s">
        <v>115</v>
      </c>
      <c r="AR15" s="80" t="s">
        <v>115</v>
      </c>
    </row>
    <row r="16" spans="2:44" x14ac:dyDescent="0.3">
      <c r="B16" s="77" t="s">
        <v>174</v>
      </c>
      <c r="C16" s="186">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90" t="s">
        <v>115</v>
      </c>
      <c r="AM16" s="90" t="s">
        <v>115</v>
      </c>
      <c r="AN16" s="90" t="s">
        <v>115</v>
      </c>
      <c r="AO16" s="80" t="s">
        <v>115</v>
      </c>
      <c r="AP16" s="80" t="s">
        <v>115</v>
      </c>
      <c r="AQ16" s="80" t="s">
        <v>115</v>
      </c>
      <c r="AR16" s="80" t="s">
        <v>115</v>
      </c>
    </row>
    <row r="17" spans="2:44" x14ac:dyDescent="0.3">
      <c r="B17" s="77"/>
      <c r="C17" s="186">
        <v>40422</v>
      </c>
      <c r="D17" s="80" t="s">
        <v>115</v>
      </c>
      <c r="E17" s="80" t="s">
        <v>115</v>
      </c>
      <c r="F17" s="80" t="s">
        <v>115</v>
      </c>
      <c r="G17" s="80" t="s">
        <v>115</v>
      </c>
      <c r="H17" s="80" t="s">
        <v>115</v>
      </c>
      <c r="I17" s="80" t="s">
        <v>115</v>
      </c>
      <c r="J17" s="80" t="s">
        <v>115</v>
      </c>
      <c r="K17" s="80" t="s">
        <v>116</v>
      </c>
      <c r="L17" s="80" t="s">
        <v>116</v>
      </c>
      <c r="M17" s="80" t="s">
        <v>115</v>
      </c>
      <c r="N17" s="80">
        <v>0.06</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300</v>
      </c>
      <c r="AI17" s="87">
        <v>700</v>
      </c>
      <c r="AJ17" s="80" t="s">
        <v>115</v>
      </c>
      <c r="AK17" s="80" t="s">
        <v>117</v>
      </c>
      <c r="AL17" s="90" t="s">
        <v>115</v>
      </c>
      <c r="AM17" s="90" t="s">
        <v>115</v>
      </c>
      <c r="AN17" s="90" t="s">
        <v>115</v>
      </c>
      <c r="AO17" s="80" t="s">
        <v>115</v>
      </c>
      <c r="AP17" s="80" t="s">
        <v>115</v>
      </c>
      <c r="AQ17" s="80" t="s">
        <v>115</v>
      </c>
      <c r="AR17" s="80" t="s">
        <v>115</v>
      </c>
    </row>
    <row r="18" spans="2:44" x14ac:dyDescent="0.3">
      <c r="B18" s="77"/>
      <c r="C18" s="186">
        <v>40513</v>
      </c>
      <c r="D18" s="80" t="s">
        <v>115</v>
      </c>
      <c r="E18" s="80" t="s">
        <v>115</v>
      </c>
      <c r="F18" s="80" t="s">
        <v>115</v>
      </c>
      <c r="G18" s="80" t="s">
        <v>115</v>
      </c>
      <c r="H18" s="80" t="s">
        <v>115</v>
      </c>
      <c r="I18" s="80" t="s">
        <v>115</v>
      </c>
      <c r="J18" s="80" t="s">
        <v>115</v>
      </c>
      <c r="K18" s="80" t="s">
        <v>116</v>
      </c>
      <c r="L18" s="80" t="s">
        <v>116</v>
      </c>
      <c r="M18" s="80" t="s">
        <v>115</v>
      </c>
      <c r="N18" s="80">
        <v>0.05</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v>3.3</v>
      </c>
      <c r="AE18" s="80" t="s">
        <v>115</v>
      </c>
      <c r="AF18" s="80" t="s">
        <v>115</v>
      </c>
      <c r="AG18" s="80" t="s">
        <v>115</v>
      </c>
      <c r="AH18" s="87">
        <v>2200</v>
      </c>
      <c r="AI18" s="87">
        <v>5000</v>
      </c>
      <c r="AJ18" s="80" t="s">
        <v>115</v>
      </c>
      <c r="AK18" s="80" t="s">
        <v>117</v>
      </c>
      <c r="AL18" s="90" t="s">
        <v>115</v>
      </c>
      <c r="AM18" s="90" t="s">
        <v>115</v>
      </c>
      <c r="AN18" s="90" t="s">
        <v>115</v>
      </c>
      <c r="AO18" s="80" t="s">
        <v>115</v>
      </c>
      <c r="AP18" s="80" t="s">
        <v>115</v>
      </c>
      <c r="AQ18" s="80" t="s">
        <v>115</v>
      </c>
      <c r="AR18" s="80" t="s">
        <v>115</v>
      </c>
    </row>
    <row r="19" spans="2:44" x14ac:dyDescent="0.3">
      <c r="B19" s="77" t="s">
        <v>175</v>
      </c>
      <c r="C19" s="186" t="s">
        <v>176</v>
      </c>
      <c r="D19" s="80" t="s">
        <v>115</v>
      </c>
      <c r="E19" s="80" t="s">
        <v>115</v>
      </c>
      <c r="F19" s="80" t="s">
        <v>115</v>
      </c>
      <c r="G19" s="80" t="s">
        <v>115</v>
      </c>
      <c r="H19" s="80" t="s">
        <v>115</v>
      </c>
      <c r="I19" s="80" t="s">
        <v>115</v>
      </c>
      <c r="J19" s="80" t="s">
        <v>115</v>
      </c>
      <c r="K19" s="80" t="s">
        <v>115</v>
      </c>
      <c r="L19" s="80" t="s">
        <v>115</v>
      </c>
      <c r="M19" s="80" t="s">
        <v>115</v>
      </c>
      <c r="N19" s="80" t="s">
        <v>115</v>
      </c>
      <c r="O19" s="80" t="s">
        <v>115</v>
      </c>
      <c r="P19" s="80" t="s">
        <v>115</v>
      </c>
      <c r="Q19" s="80" t="s">
        <v>115</v>
      </c>
      <c r="R19" s="80" t="s">
        <v>115</v>
      </c>
      <c r="S19" s="80" t="s">
        <v>115</v>
      </c>
      <c r="T19" s="80" t="s">
        <v>115</v>
      </c>
      <c r="U19" s="80" t="s">
        <v>115</v>
      </c>
      <c r="V19" s="80" t="s">
        <v>115</v>
      </c>
      <c r="W19" s="80" t="s">
        <v>115</v>
      </c>
      <c r="X19" s="80" t="s">
        <v>115</v>
      </c>
      <c r="Y19" s="80" t="s">
        <v>115</v>
      </c>
      <c r="Z19" s="80" t="s">
        <v>115</v>
      </c>
      <c r="AA19" s="80" t="s">
        <v>115</v>
      </c>
      <c r="AB19" s="80" t="s">
        <v>115</v>
      </c>
      <c r="AC19" s="80" t="s">
        <v>115</v>
      </c>
      <c r="AD19" s="80" t="s">
        <v>115</v>
      </c>
      <c r="AE19" s="80" t="s">
        <v>115</v>
      </c>
      <c r="AF19" s="80" t="s">
        <v>115</v>
      </c>
      <c r="AG19" s="80" t="s">
        <v>115</v>
      </c>
      <c r="AH19" s="80" t="s">
        <v>115</v>
      </c>
      <c r="AI19" s="80" t="s">
        <v>115</v>
      </c>
      <c r="AJ19" s="80" t="s">
        <v>115</v>
      </c>
      <c r="AK19" s="80" t="s">
        <v>115</v>
      </c>
      <c r="AL19" s="90" t="s">
        <v>115</v>
      </c>
      <c r="AM19" s="90" t="s">
        <v>115</v>
      </c>
      <c r="AN19" s="90" t="s">
        <v>115</v>
      </c>
      <c r="AO19" s="80" t="s">
        <v>115</v>
      </c>
      <c r="AP19" s="80" t="s">
        <v>115</v>
      </c>
      <c r="AQ19" s="80" t="s">
        <v>115</v>
      </c>
      <c r="AR19" s="80" t="s">
        <v>115</v>
      </c>
    </row>
    <row r="20" spans="2:44" x14ac:dyDescent="0.3">
      <c r="B20" s="78">
        <v>17564</v>
      </c>
      <c r="C20" s="186" t="s">
        <v>177</v>
      </c>
      <c r="D20" s="80">
        <v>388</v>
      </c>
      <c r="E20" s="82">
        <v>275</v>
      </c>
      <c r="F20" s="82" t="s">
        <v>119</v>
      </c>
      <c r="G20" s="80" t="s">
        <v>116</v>
      </c>
      <c r="H20" s="82">
        <v>41.91</v>
      </c>
      <c r="I20" s="80" t="s">
        <v>115</v>
      </c>
      <c r="J20" s="80" t="s">
        <v>119</v>
      </c>
      <c r="K20" s="80" t="s">
        <v>116</v>
      </c>
      <c r="L20" s="80" t="s">
        <v>116</v>
      </c>
      <c r="M20" s="82">
        <v>0.11</v>
      </c>
      <c r="N20" s="80" t="s">
        <v>117</v>
      </c>
      <c r="O20" s="80" t="s">
        <v>120</v>
      </c>
      <c r="P20" s="187" t="s">
        <v>120</v>
      </c>
      <c r="Q20" s="80" t="s">
        <v>115</v>
      </c>
      <c r="R20" s="80" t="s">
        <v>115</v>
      </c>
      <c r="S20" s="80" t="s">
        <v>193</v>
      </c>
      <c r="T20" s="80" t="s">
        <v>193</v>
      </c>
      <c r="U20" s="80" t="s">
        <v>115</v>
      </c>
      <c r="V20" s="80" t="s">
        <v>115</v>
      </c>
      <c r="W20" s="80" t="s">
        <v>117</v>
      </c>
      <c r="X20" s="80" t="s">
        <v>115</v>
      </c>
      <c r="Y20" s="80" t="s">
        <v>115</v>
      </c>
      <c r="Z20" s="80" t="s">
        <v>115</v>
      </c>
      <c r="AA20" s="80" t="s">
        <v>115</v>
      </c>
      <c r="AB20" s="80" t="s">
        <v>115</v>
      </c>
      <c r="AC20" s="80" t="s">
        <v>115</v>
      </c>
      <c r="AD20" s="80" t="s">
        <v>118</v>
      </c>
      <c r="AE20" s="82">
        <v>9.9</v>
      </c>
      <c r="AF20" s="82">
        <v>8.1999999999999993</v>
      </c>
      <c r="AG20" s="80" t="s">
        <v>115</v>
      </c>
      <c r="AH20" s="96">
        <v>500</v>
      </c>
      <c r="AI20" s="96">
        <v>1300</v>
      </c>
      <c r="AJ20" s="80" t="s">
        <v>115</v>
      </c>
      <c r="AK20" s="80" t="s">
        <v>115</v>
      </c>
      <c r="AL20" s="90" t="s">
        <v>115</v>
      </c>
      <c r="AM20" s="90" t="s">
        <v>115</v>
      </c>
      <c r="AN20" s="90" t="s">
        <v>115</v>
      </c>
      <c r="AO20" s="80" t="s">
        <v>115</v>
      </c>
      <c r="AP20" s="80" t="s">
        <v>115</v>
      </c>
      <c r="AQ20" s="80" t="s">
        <v>115</v>
      </c>
      <c r="AR20" s="80" t="s">
        <v>115</v>
      </c>
    </row>
    <row r="21" spans="2:44" x14ac:dyDescent="0.3">
      <c r="B21" s="77">
        <v>29595</v>
      </c>
      <c r="C21" s="186" t="s">
        <v>178</v>
      </c>
      <c r="D21" s="80">
        <v>143</v>
      </c>
      <c r="E21" s="80">
        <v>115</v>
      </c>
      <c r="F21" s="80">
        <v>15</v>
      </c>
      <c r="G21" s="80">
        <v>0.03</v>
      </c>
      <c r="H21" s="80">
        <v>6.29</v>
      </c>
      <c r="I21" s="80">
        <v>7</v>
      </c>
      <c r="J21" s="80" t="s">
        <v>119</v>
      </c>
      <c r="K21" s="80" t="s">
        <v>116</v>
      </c>
      <c r="L21" s="80" t="s">
        <v>116</v>
      </c>
      <c r="M21" s="80">
        <v>0.6</v>
      </c>
      <c r="N21" s="80" t="s">
        <v>117</v>
      </c>
      <c r="O21" s="80">
        <v>0.03</v>
      </c>
      <c r="P21" s="80" t="s">
        <v>120</v>
      </c>
      <c r="Q21" s="80">
        <v>1.0900000000000001</v>
      </c>
      <c r="R21" s="80" t="s">
        <v>187</v>
      </c>
      <c r="S21" s="80" t="s">
        <v>193</v>
      </c>
      <c r="T21" s="80" t="s">
        <v>193</v>
      </c>
      <c r="U21" s="80" t="s">
        <v>121</v>
      </c>
      <c r="V21" s="80" t="s">
        <v>121</v>
      </c>
      <c r="W21" s="80" t="s">
        <v>117</v>
      </c>
      <c r="X21" s="80" t="s">
        <v>117</v>
      </c>
      <c r="Y21" s="90">
        <v>1</v>
      </c>
      <c r="Z21" s="80" t="s">
        <v>190</v>
      </c>
      <c r="AA21" s="80" t="s">
        <v>190</v>
      </c>
      <c r="AB21" s="80" t="s">
        <v>188</v>
      </c>
      <c r="AC21" s="80" t="s">
        <v>186</v>
      </c>
      <c r="AD21" s="80" t="s">
        <v>118</v>
      </c>
      <c r="AE21" s="80">
        <v>9.4</v>
      </c>
      <c r="AF21" s="80">
        <v>6.1</v>
      </c>
      <c r="AG21" s="80">
        <v>9</v>
      </c>
      <c r="AH21" s="87">
        <v>500</v>
      </c>
      <c r="AI21" s="87">
        <v>230</v>
      </c>
      <c r="AJ21" s="80" t="s">
        <v>115</v>
      </c>
      <c r="AK21" s="80" t="s">
        <v>115</v>
      </c>
      <c r="AL21" s="90" t="s">
        <v>115</v>
      </c>
      <c r="AM21" s="90" t="s">
        <v>115</v>
      </c>
      <c r="AN21" s="90" t="s">
        <v>115</v>
      </c>
      <c r="AO21" s="80" t="s">
        <v>115</v>
      </c>
      <c r="AP21" s="80" t="s">
        <v>115</v>
      </c>
      <c r="AQ21" s="80" t="s">
        <v>115</v>
      </c>
      <c r="AR21" s="80" t="s">
        <v>115</v>
      </c>
    </row>
    <row r="22" spans="2:44" x14ac:dyDescent="0.3">
      <c r="B22" s="78">
        <v>36728</v>
      </c>
      <c r="C22" s="186">
        <v>40882</v>
      </c>
      <c r="D22" s="80">
        <v>280</v>
      </c>
      <c r="E22" s="80">
        <v>210</v>
      </c>
      <c r="F22" s="80">
        <v>9.5</v>
      </c>
      <c r="G22" s="80" t="s">
        <v>116</v>
      </c>
      <c r="H22" s="80">
        <v>21.06</v>
      </c>
      <c r="I22" s="80">
        <v>28</v>
      </c>
      <c r="J22" s="80">
        <v>9</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t="s">
        <v>186</v>
      </c>
      <c r="AD22" s="80">
        <v>4</v>
      </c>
      <c r="AE22" s="82">
        <v>8.0299999999999994</v>
      </c>
      <c r="AF22" s="80">
        <v>8</v>
      </c>
      <c r="AG22" s="80">
        <v>8</v>
      </c>
      <c r="AH22" s="87">
        <v>17000</v>
      </c>
      <c r="AI22" s="87">
        <v>800</v>
      </c>
      <c r="AJ22" s="80" t="s">
        <v>115</v>
      </c>
      <c r="AK22" s="80" t="s">
        <v>115</v>
      </c>
      <c r="AL22" s="90" t="s">
        <v>115</v>
      </c>
      <c r="AM22" s="80" t="s">
        <v>188</v>
      </c>
      <c r="AN22" s="80" t="s">
        <v>115</v>
      </c>
      <c r="AO22" s="80" t="s">
        <v>115</v>
      </c>
      <c r="AP22" s="80" t="s">
        <v>115</v>
      </c>
      <c r="AQ22" s="80" t="s">
        <v>115</v>
      </c>
      <c r="AR22" s="80" t="s">
        <v>115</v>
      </c>
    </row>
    <row r="23" spans="2:44" x14ac:dyDescent="0.3">
      <c r="B23" s="202">
        <v>9632</v>
      </c>
      <c r="C23" s="186">
        <v>40998</v>
      </c>
      <c r="D23" s="202">
        <v>655</v>
      </c>
      <c r="E23" s="202">
        <v>430</v>
      </c>
      <c r="F23" s="202">
        <v>10.7</v>
      </c>
      <c r="G23" s="202" t="s">
        <v>116</v>
      </c>
      <c r="H23" s="202">
        <v>75.430000000000007</v>
      </c>
      <c r="I23" s="202">
        <v>107</v>
      </c>
      <c r="J23" s="202" t="s">
        <v>214</v>
      </c>
      <c r="K23" s="202" t="s">
        <v>116</v>
      </c>
      <c r="L23" s="202" t="s">
        <v>115</v>
      </c>
      <c r="M23" s="202">
        <v>0.23</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2">
        <v>8.4</v>
      </c>
      <c r="AF23" s="202">
        <v>6.5</v>
      </c>
      <c r="AG23" s="202">
        <v>13</v>
      </c>
      <c r="AH23" s="202">
        <v>70</v>
      </c>
      <c r="AI23" s="202">
        <v>16000</v>
      </c>
      <c r="AJ23" s="202" t="s">
        <v>115</v>
      </c>
      <c r="AK23" s="202" t="s">
        <v>115</v>
      </c>
      <c r="AL23" t="s">
        <v>115</v>
      </c>
      <c r="AM23" s="203" t="s">
        <v>115</v>
      </c>
      <c r="AN23" s="203" t="s">
        <v>115</v>
      </c>
      <c r="AO23" s="202" t="s">
        <v>115</v>
      </c>
      <c r="AP23" s="204" t="s">
        <v>115</v>
      </c>
      <c r="AQ23" s="205" t="s">
        <v>115</v>
      </c>
      <c r="AR23" s="205" t="s">
        <v>115</v>
      </c>
    </row>
    <row r="24" spans="2:44" x14ac:dyDescent="0.3">
      <c r="B24" s="77">
        <v>17895</v>
      </c>
      <c r="C24" s="186">
        <v>41073</v>
      </c>
      <c r="D24" s="80">
        <v>136</v>
      </c>
      <c r="E24" s="80">
        <v>86</v>
      </c>
      <c r="F24" s="80">
        <v>26.8</v>
      </c>
      <c r="G24" s="80" t="s">
        <v>115</v>
      </c>
      <c r="H24" s="80" t="s">
        <v>115</v>
      </c>
      <c r="I24" s="80" t="s">
        <v>115</v>
      </c>
      <c r="J24" s="80" t="s">
        <v>115</v>
      </c>
      <c r="K24" s="80" t="s">
        <v>115</v>
      </c>
      <c r="L24" s="80" t="s">
        <v>115</v>
      </c>
      <c r="M24" s="80" t="s">
        <v>115</v>
      </c>
      <c r="N24" s="80" t="s">
        <v>115</v>
      </c>
      <c r="O24" s="80" t="s">
        <v>115</v>
      </c>
      <c r="P24" s="80" t="s">
        <v>115</v>
      </c>
      <c r="Q24" s="80" t="s">
        <v>115</v>
      </c>
      <c r="R24" s="80" t="s">
        <v>115</v>
      </c>
      <c r="S24" s="80" t="s">
        <v>115</v>
      </c>
      <c r="T24" s="80" t="s">
        <v>115</v>
      </c>
      <c r="U24" s="80" t="s">
        <v>115</v>
      </c>
      <c r="V24" s="80" t="s">
        <v>115</v>
      </c>
      <c r="W24" s="80" t="s">
        <v>115</v>
      </c>
      <c r="X24" s="80" t="s">
        <v>115</v>
      </c>
      <c r="Y24" s="80" t="s">
        <v>115</v>
      </c>
      <c r="Z24" s="80" t="s">
        <v>115</v>
      </c>
      <c r="AA24" s="80" t="s">
        <v>115</v>
      </c>
      <c r="AB24" s="80" t="s">
        <v>115</v>
      </c>
      <c r="AC24" s="80" t="s">
        <v>115</v>
      </c>
      <c r="AD24" s="80" t="s">
        <v>115</v>
      </c>
      <c r="AE24" s="80">
        <v>26</v>
      </c>
      <c r="AF24" s="80">
        <v>7.03</v>
      </c>
      <c r="AG24" s="80">
        <v>11.8</v>
      </c>
      <c r="AH24" s="87">
        <v>24000</v>
      </c>
      <c r="AI24" s="87">
        <v>50000</v>
      </c>
      <c r="AJ24" s="90" t="s">
        <v>115</v>
      </c>
      <c r="AK24" s="90" t="s">
        <v>115</v>
      </c>
      <c r="AL24" s="90" t="s">
        <v>115</v>
      </c>
      <c r="AM24" s="90" t="s">
        <v>115</v>
      </c>
      <c r="AN24" s="90" t="s">
        <v>115</v>
      </c>
      <c r="AO24" s="80" t="s">
        <v>115</v>
      </c>
      <c r="AP24" s="80" t="s">
        <v>115</v>
      </c>
      <c r="AQ24" s="80" t="s">
        <v>115</v>
      </c>
      <c r="AR24" s="80" t="s">
        <v>115</v>
      </c>
    </row>
    <row r="25" spans="2:44" x14ac:dyDescent="0.3">
      <c r="B25" s="77">
        <v>29831</v>
      </c>
      <c r="C25" s="186">
        <v>41185</v>
      </c>
      <c r="D25" s="80">
        <v>315</v>
      </c>
      <c r="E25" s="80">
        <v>199</v>
      </c>
      <c r="F25" s="80">
        <v>24.1</v>
      </c>
      <c r="G25" s="80" t="s">
        <v>115</v>
      </c>
      <c r="H25" s="80" t="s">
        <v>115</v>
      </c>
      <c r="I25" s="80" t="s">
        <v>115</v>
      </c>
      <c r="J25" s="80" t="s">
        <v>115</v>
      </c>
      <c r="K25" s="80" t="s">
        <v>115</v>
      </c>
      <c r="L25" s="80" t="s">
        <v>115</v>
      </c>
      <c r="M25" s="80" t="s">
        <v>115</v>
      </c>
      <c r="N25" s="80" t="s">
        <v>115</v>
      </c>
      <c r="O25" s="80" t="s">
        <v>115</v>
      </c>
      <c r="P25" s="80" t="s">
        <v>115</v>
      </c>
      <c r="Q25" s="80" t="s">
        <v>115</v>
      </c>
      <c r="R25" s="80" t="s">
        <v>115</v>
      </c>
      <c r="S25" s="80" t="s">
        <v>115</v>
      </c>
      <c r="T25" s="80" t="s">
        <v>115</v>
      </c>
      <c r="U25" s="80" t="s">
        <v>115</v>
      </c>
      <c r="V25" s="80" t="s">
        <v>115</v>
      </c>
      <c r="W25" s="80" t="s">
        <v>115</v>
      </c>
      <c r="X25" s="80" t="s">
        <v>115</v>
      </c>
      <c r="Y25" s="80" t="s">
        <v>115</v>
      </c>
      <c r="Z25" s="80" t="s">
        <v>115</v>
      </c>
      <c r="AA25" s="80" t="s">
        <v>115</v>
      </c>
      <c r="AB25" s="80" t="s">
        <v>115</v>
      </c>
      <c r="AC25" s="80" t="s">
        <v>115</v>
      </c>
      <c r="AD25" s="80" t="s">
        <v>115</v>
      </c>
      <c r="AE25" s="80">
        <v>10.4</v>
      </c>
      <c r="AF25" s="80">
        <v>7.66</v>
      </c>
      <c r="AG25" s="80">
        <v>10.4</v>
      </c>
      <c r="AH25" s="87">
        <v>5500</v>
      </c>
      <c r="AI25" s="87">
        <v>5900</v>
      </c>
      <c r="AJ25" s="90" t="s">
        <v>115</v>
      </c>
      <c r="AK25" s="90" t="s">
        <v>115</v>
      </c>
      <c r="AL25" s="90" t="s">
        <v>115</v>
      </c>
      <c r="AM25" s="90" t="s">
        <v>115</v>
      </c>
      <c r="AN25" s="90" t="s">
        <v>115</v>
      </c>
      <c r="AO25" s="80" t="s">
        <v>115</v>
      </c>
      <c r="AP25" s="80" t="s">
        <v>115</v>
      </c>
      <c r="AQ25" s="80" t="s">
        <v>115</v>
      </c>
      <c r="AR25" s="80" t="s">
        <v>115</v>
      </c>
    </row>
    <row r="26" spans="2:44" x14ac:dyDescent="0.3">
      <c r="B26" s="77">
        <v>38417</v>
      </c>
      <c r="C26" s="186">
        <v>41257</v>
      </c>
      <c r="D26" s="80">
        <v>293</v>
      </c>
      <c r="E26" s="80">
        <v>275</v>
      </c>
      <c r="F26" s="80">
        <v>32.1</v>
      </c>
      <c r="G26" s="80" t="s">
        <v>115</v>
      </c>
      <c r="H26" s="80" t="s">
        <v>115</v>
      </c>
      <c r="I26" s="80" t="s">
        <v>115</v>
      </c>
      <c r="J26" s="80" t="s">
        <v>115</v>
      </c>
      <c r="K26" s="80" t="s">
        <v>115</v>
      </c>
      <c r="L26" s="80" t="s">
        <v>115</v>
      </c>
      <c r="M26" s="80" t="s">
        <v>115</v>
      </c>
      <c r="N26" s="80" t="s">
        <v>115</v>
      </c>
      <c r="O26" s="80" t="s">
        <v>115</v>
      </c>
      <c r="P26" s="80" t="s">
        <v>115</v>
      </c>
      <c r="Q26" s="80" t="s">
        <v>115</v>
      </c>
      <c r="R26" s="80" t="s">
        <v>115</v>
      </c>
      <c r="S26" s="80" t="s">
        <v>115</v>
      </c>
      <c r="T26" s="80" t="s">
        <v>115</v>
      </c>
      <c r="U26" s="80" t="s">
        <v>115</v>
      </c>
      <c r="V26" s="80" t="s">
        <v>115</v>
      </c>
      <c r="W26" s="80" t="s">
        <v>115</v>
      </c>
      <c r="X26" s="80" t="s">
        <v>115</v>
      </c>
      <c r="Y26" s="80" t="s">
        <v>115</v>
      </c>
      <c r="Z26" s="80" t="s">
        <v>115</v>
      </c>
      <c r="AA26" s="80" t="s">
        <v>115</v>
      </c>
      <c r="AB26" s="80" t="s">
        <v>115</v>
      </c>
      <c r="AC26" s="80" t="s">
        <v>115</v>
      </c>
      <c r="AD26" s="80" t="s">
        <v>115</v>
      </c>
      <c r="AE26" s="80">
        <v>9.5</v>
      </c>
      <c r="AF26" s="80">
        <v>7.77</v>
      </c>
      <c r="AG26" s="80">
        <v>16.3</v>
      </c>
      <c r="AH26" s="87">
        <v>5000</v>
      </c>
      <c r="AI26" s="87">
        <v>30000</v>
      </c>
      <c r="AJ26" s="90" t="s">
        <v>115</v>
      </c>
      <c r="AK26" s="90" t="s">
        <v>115</v>
      </c>
      <c r="AL26" s="90" t="s">
        <v>115</v>
      </c>
      <c r="AM26" s="90" t="s">
        <v>115</v>
      </c>
      <c r="AN26" s="90" t="s">
        <v>115</v>
      </c>
      <c r="AO26" s="80" t="s">
        <v>115</v>
      </c>
      <c r="AP26" s="80" t="s">
        <v>115</v>
      </c>
      <c r="AQ26" s="80" t="s">
        <v>115</v>
      </c>
      <c r="AR26" s="80" t="s">
        <v>115</v>
      </c>
    </row>
    <row r="27" spans="2:44" x14ac:dyDescent="0.3">
      <c r="B27" s="77">
        <v>9239</v>
      </c>
      <c r="C27" s="186">
        <v>41355</v>
      </c>
      <c r="D27" s="80">
        <v>518</v>
      </c>
      <c r="E27" s="80">
        <v>319</v>
      </c>
      <c r="F27" s="80" t="s">
        <v>119</v>
      </c>
      <c r="G27" s="80">
        <v>0.28000000000000003</v>
      </c>
      <c r="H27" s="80">
        <v>49.78</v>
      </c>
      <c r="I27" s="80">
        <v>81</v>
      </c>
      <c r="J27" s="80">
        <v>12.9</v>
      </c>
      <c r="K27" s="80">
        <v>0.02</v>
      </c>
      <c r="L27" s="80" t="s">
        <v>115</v>
      </c>
      <c r="M27" s="80">
        <v>0.13</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3.2</v>
      </c>
      <c r="AE27" s="80">
        <v>11.85</v>
      </c>
      <c r="AF27" s="80">
        <v>7.08</v>
      </c>
      <c r="AG27" s="80">
        <v>12</v>
      </c>
      <c r="AH27" s="87" t="s">
        <v>189</v>
      </c>
      <c r="AI27" s="87">
        <v>8000</v>
      </c>
      <c r="AJ27" s="90" t="s">
        <v>115</v>
      </c>
      <c r="AK27" s="90" t="s">
        <v>115</v>
      </c>
      <c r="AL27" s="90" t="s">
        <v>115</v>
      </c>
      <c r="AM27" s="90">
        <v>0.8</v>
      </c>
      <c r="AN27" s="90" t="s">
        <v>115</v>
      </c>
      <c r="AO27" s="80">
        <v>0.66</v>
      </c>
      <c r="AP27" s="80" t="s">
        <v>115</v>
      </c>
      <c r="AQ27" s="80" t="s">
        <v>115</v>
      </c>
      <c r="AR27" s="80" t="s">
        <v>115</v>
      </c>
    </row>
    <row r="28" spans="2:44" x14ac:dyDescent="0.3">
      <c r="B28" s="80">
        <v>21833</v>
      </c>
      <c r="C28" s="181">
        <v>41453</v>
      </c>
      <c r="D28" s="80">
        <v>158</v>
      </c>
      <c r="E28" s="80">
        <v>129</v>
      </c>
      <c r="F28" s="80">
        <v>21</v>
      </c>
      <c r="G28" s="80" t="s">
        <v>115</v>
      </c>
      <c r="H28" s="80" t="s">
        <v>115</v>
      </c>
      <c r="I28" s="80" t="s">
        <v>115</v>
      </c>
      <c r="J28" s="80" t="s">
        <v>115</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115</v>
      </c>
      <c r="AD28" s="80" t="s">
        <v>115</v>
      </c>
      <c r="AE28" s="80">
        <v>11.57</v>
      </c>
      <c r="AF28" s="80">
        <v>7.68</v>
      </c>
      <c r="AG28" s="80">
        <v>10</v>
      </c>
      <c r="AH28" s="80">
        <v>9000</v>
      </c>
      <c r="AI28" s="80" t="s">
        <v>191</v>
      </c>
      <c r="AJ28" s="80" t="s">
        <v>115</v>
      </c>
      <c r="AK28" s="80" t="s">
        <v>115</v>
      </c>
      <c r="AL28" s="80" t="s">
        <v>115</v>
      </c>
      <c r="AM28" s="80" t="s">
        <v>115</v>
      </c>
      <c r="AN28" s="80" t="s">
        <v>115</v>
      </c>
      <c r="AO28" s="80" t="s">
        <v>115</v>
      </c>
      <c r="AP28" s="80" t="s">
        <v>115</v>
      </c>
      <c r="AQ28" s="80" t="s">
        <v>115</v>
      </c>
      <c r="AR28" s="80" t="s">
        <v>115</v>
      </c>
    </row>
    <row r="29" spans="2:44" x14ac:dyDescent="0.3">
      <c r="B29" s="80">
        <v>36504</v>
      </c>
      <c r="C29" s="181">
        <v>41544</v>
      </c>
      <c r="D29" s="80">
        <v>228</v>
      </c>
      <c r="E29" s="80">
        <v>148</v>
      </c>
      <c r="F29" s="80" t="s">
        <v>119</v>
      </c>
      <c r="G29" s="80" t="s">
        <v>115</v>
      </c>
      <c r="H29" s="80" t="s">
        <v>115</v>
      </c>
      <c r="I29" s="80" t="s">
        <v>115</v>
      </c>
      <c r="J29" s="80" t="s">
        <v>115</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t="s">
        <v>115</v>
      </c>
      <c r="AD29" s="80" t="s">
        <v>115</v>
      </c>
      <c r="AE29" s="80">
        <v>9.6</v>
      </c>
      <c r="AF29" s="80">
        <v>7.31</v>
      </c>
      <c r="AG29" s="80">
        <v>9</v>
      </c>
      <c r="AH29" s="80">
        <v>80</v>
      </c>
      <c r="AI29" s="80">
        <v>300</v>
      </c>
      <c r="AJ29" s="80" t="s">
        <v>115</v>
      </c>
      <c r="AK29" s="80" t="s">
        <v>115</v>
      </c>
      <c r="AL29" s="80" t="s">
        <v>115</v>
      </c>
      <c r="AM29" s="80" t="s">
        <v>115</v>
      </c>
      <c r="AN29" s="80" t="s">
        <v>115</v>
      </c>
      <c r="AO29" s="80" t="s">
        <v>115</v>
      </c>
      <c r="AP29" s="80" t="s">
        <v>115</v>
      </c>
      <c r="AQ29" s="80" t="s">
        <v>115</v>
      </c>
      <c r="AR29" s="80" t="s">
        <v>115</v>
      </c>
    </row>
    <row r="30" spans="2:44" x14ac:dyDescent="0.3">
      <c r="B30" s="80">
        <v>47427</v>
      </c>
      <c r="C30" s="181">
        <v>41614</v>
      </c>
      <c r="D30" s="80">
        <v>372</v>
      </c>
      <c r="E30" s="80">
        <v>386</v>
      </c>
      <c r="F30" s="80" t="s">
        <v>119</v>
      </c>
      <c r="G30" s="80" t="s">
        <v>115</v>
      </c>
      <c r="H30" s="80" t="s">
        <v>115</v>
      </c>
      <c r="I30" s="80" t="s">
        <v>115</v>
      </c>
      <c r="J30" s="80" t="s">
        <v>115</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t="s">
        <v>115</v>
      </c>
      <c r="AD30" s="80" t="s">
        <v>115</v>
      </c>
      <c r="AE30" s="80">
        <v>8.6999999999999993</v>
      </c>
      <c r="AF30" s="80">
        <v>7.52</v>
      </c>
      <c r="AG30" s="80">
        <v>15.9</v>
      </c>
      <c r="AH30" s="87">
        <v>900</v>
      </c>
      <c r="AI30" s="87">
        <v>1600</v>
      </c>
      <c r="AJ30" s="80" t="s">
        <v>115</v>
      </c>
      <c r="AK30" s="80" t="s">
        <v>115</v>
      </c>
      <c r="AL30" s="80" t="s">
        <v>115</v>
      </c>
      <c r="AM30" s="80" t="s">
        <v>115</v>
      </c>
      <c r="AN30" s="80" t="s">
        <v>115</v>
      </c>
      <c r="AO30" s="80" t="s">
        <v>115</v>
      </c>
      <c r="AP30" s="80" t="s">
        <v>115</v>
      </c>
      <c r="AQ30" s="80" t="s">
        <v>115</v>
      </c>
      <c r="AR30" s="80" t="s">
        <v>115</v>
      </c>
    </row>
    <row r="31" spans="2:44" x14ac:dyDescent="0.3">
      <c r="B31" s="80">
        <v>12784</v>
      </c>
      <c r="C31" s="181">
        <v>41726</v>
      </c>
      <c r="D31" s="80">
        <v>752</v>
      </c>
      <c r="E31" s="80">
        <v>386</v>
      </c>
      <c r="F31" s="80" t="s">
        <v>119</v>
      </c>
      <c r="G31" s="80" t="s">
        <v>116</v>
      </c>
      <c r="H31" s="80">
        <v>83.67</v>
      </c>
      <c r="I31" s="80" t="s">
        <v>115</v>
      </c>
      <c r="J31" s="80" t="s">
        <v>119</v>
      </c>
      <c r="K31" s="80" t="s">
        <v>190</v>
      </c>
      <c r="L31" s="80" t="s">
        <v>190</v>
      </c>
      <c r="M31" s="80">
        <v>0.06</v>
      </c>
      <c r="N31" s="80" t="s">
        <v>190</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186</v>
      </c>
      <c r="AD31" s="80">
        <v>8.1999999999999993</v>
      </c>
      <c r="AE31" s="80">
        <v>8.5</v>
      </c>
      <c r="AF31" s="80">
        <v>6.97</v>
      </c>
      <c r="AG31" s="80">
        <v>12.9</v>
      </c>
      <c r="AH31" s="80">
        <v>800</v>
      </c>
      <c r="AI31" s="80">
        <v>800</v>
      </c>
      <c r="AJ31" s="80" t="s">
        <v>115</v>
      </c>
      <c r="AK31" s="80" t="s">
        <v>115</v>
      </c>
      <c r="AL31" s="80" t="s">
        <v>115</v>
      </c>
      <c r="AM31" s="80" t="s">
        <v>188</v>
      </c>
      <c r="AN31" s="80" t="s">
        <v>115</v>
      </c>
      <c r="AO31" s="80" t="s">
        <v>115</v>
      </c>
      <c r="AP31" s="80" t="s">
        <v>115</v>
      </c>
      <c r="AQ31" s="80" t="s">
        <v>115</v>
      </c>
      <c r="AR31" s="80" t="s">
        <v>115</v>
      </c>
    </row>
    <row r="32" spans="2:44" x14ac:dyDescent="0.3">
      <c r="B32" s="80">
        <v>25427</v>
      </c>
      <c r="C32" s="181">
        <v>41810</v>
      </c>
      <c r="D32" s="80">
        <v>138</v>
      </c>
      <c r="E32" s="80">
        <v>110</v>
      </c>
      <c r="F32" s="80" t="s">
        <v>119</v>
      </c>
      <c r="G32" s="80" t="s">
        <v>115</v>
      </c>
      <c r="H32" s="80" t="s">
        <v>115</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t="s">
        <v>115</v>
      </c>
      <c r="AE32" s="80">
        <v>10.199999999999999</v>
      </c>
      <c r="AF32" s="80">
        <v>7.5</v>
      </c>
      <c r="AG32" s="80">
        <v>9.1999999999999993</v>
      </c>
      <c r="AH32" s="80" t="s">
        <v>378</v>
      </c>
      <c r="AI32" s="80" t="s">
        <v>378</v>
      </c>
      <c r="AJ32" s="80" t="s">
        <v>115</v>
      </c>
      <c r="AK32" s="80" t="s">
        <v>115</v>
      </c>
      <c r="AL32" s="80" t="s">
        <v>115</v>
      </c>
      <c r="AM32" s="80" t="s">
        <v>115</v>
      </c>
      <c r="AN32" s="80" t="s">
        <v>115</v>
      </c>
      <c r="AO32" s="80" t="s">
        <v>115</v>
      </c>
      <c r="AP32" s="80" t="s">
        <v>115</v>
      </c>
      <c r="AQ32" s="80" t="s">
        <v>115</v>
      </c>
      <c r="AR32" s="80" t="s">
        <v>115</v>
      </c>
    </row>
    <row r="33" spans="2:44" x14ac:dyDescent="0.3">
      <c r="B33" s="80">
        <v>40455</v>
      </c>
      <c r="C33" s="181">
        <v>41913</v>
      </c>
      <c r="D33" s="80">
        <v>164</v>
      </c>
      <c r="E33" s="80">
        <v>130</v>
      </c>
      <c r="F33" s="80" t="s">
        <v>119</v>
      </c>
      <c r="G33" s="80" t="s">
        <v>115</v>
      </c>
      <c r="H33" s="80" t="s">
        <v>115</v>
      </c>
      <c r="I33" s="80" t="s">
        <v>115</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t="s">
        <v>115</v>
      </c>
      <c r="AD33" s="80" t="s">
        <v>115</v>
      </c>
      <c r="AE33" s="80">
        <v>10.6</v>
      </c>
      <c r="AF33" s="80">
        <v>7.4</v>
      </c>
      <c r="AG33" s="80">
        <v>12.6</v>
      </c>
      <c r="AH33" s="80">
        <v>220</v>
      </c>
      <c r="AI33" s="80">
        <v>1700</v>
      </c>
      <c r="AJ33" s="80" t="s">
        <v>115</v>
      </c>
      <c r="AK33" s="80" t="s">
        <v>115</v>
      </c>
      <c r="AL33" s="80" t="s">
        <v>115</v>
      </c>
      <c r="AM33" s="80" t="s">
        <v>115</v>
      </c>
      <c r="AN33" s="80" t="s">
        <v>115</v>
      </c>
      <c r="AO33" s="80" t="s">
        <v>115</v>
      </c>
      <c r="AP33" s="80" t="s">
        <v>115</v>
      </c>
      <c r="AQ33" s="80" t="s">
        <v>115</v>
      </c>
      <c r="AR33" s="80" t="s">
        <v>115</v>
      </c>
    </row>
    <row r="34" spans="2:44" x14ac:dyDescent="0.3">
      <c r="B34" s="202" t="s">
        <v>53</v>
      </c>
      <c r="C34" s="265">
        <v>41990</v>
      </c>
      <c r="D34" s="202" t="s">
        <v>115</v>
      </c>
      <c r="E34" s="202" t="s">
        <v>115</v>
      </c>
      <c r="F34" s="202" t="s">
        <v>115</v>
      </c>
      <c r="G34" s="202" t="s">
        <v>115</v>
      </c>
      <c r="H34" s="202" t="s">
        <v>115</v>
      </c>
      <c r="I34" s="202" t="s">
        <v>115</v>
      </c>
      <c r="J34" s="202" t="s">
        <v>115</v>
      </c>
      <c r="K34" s="202" t="s">
        <v>115</v>
      </c>
      <c r="L34" s="202" t="s">
        <v>115</v>
      </c>
      <c r="M34" s="202" t="s">
        <v>115</v>
      </c>
      <c r="N34" s="202" t="s">
        <v>115</v>
      </c>
      <c r="O34" s="202" t="s">
        <v>115</v>
      </c>
      <c r="P34" s="202" t="s">
        <v>115</v>
      </c>
      <c r="Q34" s="202" t="s">
        <v>115</v>
      </c>
      <c r="R34" s="202" t="s">
        <v>115</v>
      </c>
      <c r="S34" s="202" t="s">
        <v>115</v>
      </c>
      <c r="T34" s="202" t="s">
        <v>115</v>
      </c>
      <c r="U34" s="202" t="s">
        <v>115</v>
      </c>
      <c r="V34" s="202" t="s">
        <v>115</v>
      </c>
      <c r="W34" s="202" t="s">
        <v>115</v>
      </c>
      <c r="X34" s="202" t="s">
        <v>115</v>
      </c>
      <c r="Y34" s="202" t="s">
        <v>115</v>
      </c>
      <c r="Z34" s="202" t="s">
        <v>115</v>
      </c>
      <c r="AA34" s="202" t="s">
        <v>115</v>
      </c>
      <c r="AB34" s="202" t="s">
        <v>115</v>
      </c>
      <c r="AC34" s="202" t="s">
        <v>115</v>
      </c>
      <c r="AD34" s="202" t="s">
        <v>115</v>
      </c>
      <c r="AE34" s="202" t="s">
        <v>115</v>
      </c>
      <c r="AF34" s="202" t="s">
        <v>115</v>
      </c>
      <c r="AG34" s="202" t="s">
        <v>115</v>
      </c>
      <c r="AH34" s="202" t="s">
        <v>115</v>
      </c>
      <c r="AI34" s="202" t="s">
        <v>115</v>
      </c>
      <c r="AJ34" s="202" t="s">
        <v>115</v>
      </c>
      <c r="AK34" s="202" t="s">
        <v>115</v>
      </c>
      <c r="AL34" s="202" t="s">
        <v>115</v>
      </c>
      <c r="AM34" s="202" t="s">
        <v>115</v>
      </c>
      <c r="AN34" s="202" t="s">
        <v>115</v>
      </c>
      <c r="AO34" s="202" t="s">
        <v>115</v>
      </c>
      <c r="AP34" s="202" t="s">
        <v>115</v>
      </c>
      <c r="AQ34" s="80" t="s">
        <v>115</v>
      </c>
      <c r="AR34" s="80" t="s">
        <v>115</v>
      </c>
    </row>
  </sheetData>
  <sheetProtection algorithmName="SHA-512" hashValue="XxZDaPpjHSu8g6pMnuUeL+gIw2EBAYH441hH07aGKq4sG0nq8CJCMDLt9XyQdxBVk4ETb83/+1ckHCZay6+4Pg==" saltValue="dvtDmMpThRIFJ6qHRNrIig==" spinCount="100000" sheet="1" objects="1" scenarios="1"/>
  <mergeCells count="2">
    <mergeCell ref="B1:B2"/>
    <mergeCell ref="C1: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07"/>
  <dimension ref="B1:AR34"/>
  <sheetViews>
    <sheetView topLeftCell="X1" zoomScale="85" zoomScaleNormal="85" workbookViewId="0">
      <selection activeCell="AQ1" sqref="AQ1:AR34"/>
    </sheetView>
  </sheetViews>
  <sheetFormatPr baseColWidth="10" defaultColWidth="11.44140625" defaultRowHeight="14.4" x14ac:dyDescent="0.3"/>
  <cols>
    <col min="1" max="1" width="4.6640625" style="76" customWidth="1"/>
    <col min="2" max="2" width="15.44140625" style="76" bestFit="1" customWidth="1"/>
    <col min="3" max="3" width="12" style="76" bestFit="1" customWidth="1"/>
    <col min="4" max="4" width="6" style="76" bestFit="1" customWidth="1"/>
    <col min="5" max="5" width="4.5546875" style="76" bestFit="1" customWidth="1"/>
    <col min="6" max="6" width="4.88671875" style="76" bestFit="1" customWidth="1"/>
    <col min="7" max="7" width="6.33203125" style="76" customWidth="1"/>
    <col min="8" max="9" width="6.109375" style="76" bestFit="1" customWidth="1"/>
    <col min="10" max="10" width="4.88671875" style="76" bestFit="1" customWidth="1"/>
    <col min="11" max="11" width="5.5546875" style="76" bestFit="1" customWidth="1"/>
    <col min="12" max="12" width="6" style="76" bestFit="1" customWidth="1"/>
    <col min="13" max="13" width="5.33203125" style="76" bestFit="1" customWidth="1"/>
    <col min="14" max="14" width="5.88671875" style="76" bestFit="1" customWidth="1"/>
    <col min="15" max="15" width="5.5546875" style="76" bestFit="1" customWidth="1"/>
    <col min="16" max="16" width="6.109375" style="76" bestFit="1" customWidth="1"/>
    <col min="17" max="18" width="5.5546875" style="76" bestFit="1" customWidth="1"/>
    <col min="19" max="20" width="6.109375" style="76" bestFit="1" customWidth="1"/>
    <col min="21" max="22" width="7" style="76" bestFit="1" customWidth="1"/>
    <col min="23" max="23" width="5.5546875" style="76" bestFit="1" customWidth="1"/>
    <col min="24" max="24" width="5.6640625" style="76" bestFit="1" customWidth="1"/>
    <col min="25" max="27" width="5.5546875" style="76" bestFit="1" customWidth="1"/>
    <col min="28" max="28" width="6" style="76" bestFit="1" customWidth="1"/>
    <col min="29" max="29" width="6.109375" style="76" bestFit="1" customWidth="1"/>
    <col min="30" max="31" width="5.109375" style="76" bestFit="1" customWidth="1"/>
    <col min="32" max="32" width="3.5546875" style="76" bestFit="1" customWidth="1"/>
    <col min="33" max="33" width="4.44140625" style="76" bestFit="1" customWidth="1"/>
    <col min="34" max="35" width="9.6640625" style="76" bestFit="1" customWidth="1"/>
    <col min="36" max="36" width="5.5546875" style="76" bestFit="1" customWidth="1"/>
    <col min="37" max="37" width="10.5546875" style="76" bestFit="1" customWidth="1"/>
    <col min="38" max="38" width="5.5546875" style="76" bestFit="1" customWidth="1"/>
    <col min="39" max="40" width="4.5546875" style="76" bestFit="1" customWidth="1"/>
    <col min="41" max="41" width="6" style="76" bestFit="1" customWidth="1"/>
    <col min="42" max="42" width="7.88671875" style="76" bestFit="1" customWidth="1"/>
    <col min="43" max="43" width="5.33203125" style="76" bestFit="1" customWidth="1"/>
    <col min="44" max="44" width="5.6640625" style="76" bestFit="1" customWidth="1"/>
    <col min="45" max="16384" width="11.44140625" style="76"/>
  </cols>
  <sheetData>
    <row r="1" spans="2:44" x14ac:dyDescent="0.3">
      <c r="B1" s="295" t="s">
        <v>168</v>
      </c>
      <c r="C1" s="296" t="s">
        <v>185</v>
      </c>
      <c r="D1" s="188" t="s">
        <v>181</v>
      </c>
      <c r="E1" s="100" t="s">
        <v>22</v>
      </c>
      <c r="F1" s="100" t="s">
        <v>37</v>
      </c>
      <c r="G1" s="100" t="s">
        <v>30</v>
      </c>
      <c r="H1" s="100" t="s">
        <v>5</v>
      </c>
      <c r="I1" s="188" t="s">
        <v>24</v>
      </c>
      <c r="J1" s="100" t="s">
        <v>2</v>
      </c>
      <c r="K1" s="189" t="s">
        <v>7</v>
      </c>
      <c r="L1" s="100" t="s">
        <v>8</v>
      </c>
      <c r="M1" s="189" t="s">
        <v>12</v>
      </c>
      <c r="N1" s="100" t="s">
        <v>13</v>
      </c>
      <c r="O1" s="189" t="s">
        <v>14</v>
      </c>
      <c r="P1" s="100" t="s">
        <v>15</v>
      </c>
      <c r="Q1" s="189" t="s">
        <v>3</v>
      </c>
      <c r="R1" s="100" t="s">
        <v>4</v>
      </c>
      <c r="S1" s="189" t="s">
        <v>16</v>
      </c>
      <c r="T1" s="100" t="s">
        <v>17</v>
      </c>
      <c r="U1" s="189" t="s">
        <v>28</v>
      </c>
      <c r="V1" s="100" t="s">
        <v>29</v>
      </c>
      <c r="W1" s="189" t="s">
        <v>62</v>
      </c>
      <c r="X1" s="100" t="s">
        <v>9</v>
      </c>
      <c r="Y1" s="188" t="s">
        <v>27</v>
      </c>
      <c r="Z1" s="189" t="s">
        <v>25</v>
      </c>
      <c r="AA1" s="100" t="s">
        <v>26</v>
      </c>
      <c r="AB1" s="100" t="s">
        <v>11</v>
      </c>
      <c r="AC1" s="188" t="s">
        <v>20</v>
      </c>
      <c r="AD1" s="188" t="s">
        <v>10</v>
      </c>
      <c r="AE1" s="188" t="s">
        <v>21</v>
      </c>
      <c r="AF1" s="188" t="s">
        <v>108</v>
      </c>
      <c r="AG1" s="93" t="s">
        <v>44</v>
      </c>
      <c r="AH1" s="100" t="s">
        <v>0</v>
      </c>
      <c r="AI1" s="100" t="s">
        <v>1</v>
      </c>
      <c r="AJ1" s="190" t="s">
        <v>169</v>
      </c>
      <c r="AK1" s="100" t="s">
        <v>170</v>
      </c>
      <c r="AL1" s="100" t="s">
        <v>171</v>
      </c>
      <c r="AM1" s="100" t="s">
        <v>39</v>
      </c>
      <c r="AN1" s="100" t="s">
        <v>40</v>
      </c>
      <c r="AO1" s="100" t="s">
        <v>207</v>
      </c>
      <c r="AP1" s="100" t="s">
        <v>208</v>
      </c>
      <c r="AQ1" s="75" t="s">
        <v>35</v>
      </c>
      <c r="AR1" s="75" t="s">
        <v>379</v>
      </c>
    </row>
    <row r="2" spans="2:44" x14ac:dyDescent="0.3">
      <c r="B2" s="295"/>
      <c r="C2" s="297"/>
      <c r="D2" s="75" t="s">
        <v>43</v>
      </c>
      <c r="E2" s="75" t="s">
        <v>209</v>
      </c>
      <c r="F2" s="75" t="s">
        <v>209</v>
      </c>
      <c r="G2" s="75" t="s">
        <v>209</v>
      </c>
      <c r="H2" s="75" t="s">
        <v>209</v>
      </c>
      <c r="I2" s="75" t="s">
        <v>209</v>
      </c>
      <c r="J2" s="75" t="s">
        <v>209</v>
      </c>
      <c r="K2" s="75" t="s">
        <v>209</v>
      </c>
      <c r="L2" s="75" t="s">
        <v>209</v>
      </c>
      <c r="M2" s="75" t="s">
        <v>209</v>
      </c>
      <c r="N2" s="75" t="s">
        <v>209</v>
      </c>
      <c r="O2" s="75" t="s">
        <v>209</v>
      </c>
      <c r="P2" s="75" t="s">
        <v>209</v>
      </c>
      <c r="Q2" s="75" t="s">
        <v>209</v>
      </c>
      <c r="R2" s="75" t="s">
        <v>209</v>
      </c>
      <c r="S2" s="75" t="s">
        <v>209</v>
      </c>
      <c r="T2" s="75" t="s">
        <v>209</v>
      </c>
      <c r="U2" s="75" t="s">
        <v>209</v>
      </c>
      <c r="V2" s="75" t="s">
        <v>209</v>
      </c>
      <c r="W2" s="75" t="s">
        <v>209</v>
      </c>
      <c r="X2" s="75" t="s">
        <v>209</v>
      </c>
      <c r="Y2" s="75" t="s">
        <v>53</v>
      </c>
      <c r="Z2" s="75" t="s">
        <v>209</v>
      </c>
      <c r="AA2" s="75" t="s">
        <v>209</v>
      </c>
      <c r="AB2" s="75" t="s">
        <v>209</v>
      </c>
      <c r="AC2" s="75" t="s">
        <v>209</v>
      </c>
      <c r="AD2" s="75" t="s">
        <v>209</v>
      </c>
      <c r="AE2" s="75" t="s">
        <v>209</v>
      </c>
      <c r="AF2" s="75" t="s">
        <v>53</v>
      </c>
      <c r="AG2" s="75" t="s">
        <v>210</v>
      </c>
      <c r="AH2" s="75" t="s">
        <v>211</v>
      </c>
      <c r="AI2" s="75" t="s">
        <v>211</v>
      </c>
      <c r="AJ2" s="75" t="s">
        <v>109</v>
      </c>
      <c r="AK2" s="75" t="s">
        <v>209</v>
      </c>
      <c r="AL2" s="75" t="s">
        <v>209</v>
      </c>
      <c r="AM2" s="75" t="s">
        <v>209</v>
      </c>
      <c r="AN2" s="75" t="s">
        <v>209</v>
      </c>
      <c r="AO2" s="75" t="s">
        <v>209</v>
      </c>
      <c r="AP2" s="75" t="s">
        <v>209</v>
      </c>
      <c r="AQ2" s="75" t="s">
        <v>42</v>
      </c>
      <c r="AR2" s="75" t="s">
        <v>42</v>
      </c>
    </row>
    <row r="3" spans="2:44" x14ac:dyDescent="0.3">
      <c r="B3" s="80">
        <v>8814</v>
      </c>
      <c r="C3" s="191">
        <v>39155</v>
      </c>
      <c r="D3" s="80">
        <v>367</v>
      </c>
      <c r="E3" s="80">
        <v>211</v>
      </c>
      <c r="F3" s="80">
        <v>31.7</v>
      </c>
      <c r="G3" s="80">
        <v>0.03</v>
      </c>
      <c r="H3" s="80">
        <v>13.41</v>
      </c>
      <c r="I3" s="80">
        <v>61.3</v>
      </c>
      <c r="J3" s="80" t="s">
        <v>119</v>
      </c>
      <c r="K3" s="80" t="s">
        <v>116</v>
      </c>
      <c r="L3" s="80" t="s">
        <v>116</v>
      </c>
      <c r="M3" s="80">
        <v>1.45</v>
      </c>
      <c r="N3" s="80" t="s">
        <v>117</v>
      </c>
      <c r="O3" s="80">
        <v>0.24</v>
      </c>
      <c r="P3" s="80" t="s">
        <v>120</v>
      </c>
      <c r="Q3" s="80">
        <v>1.21</v>
      </c>
      <c r="R3" s="80">
        <v>0.43</v>
      </c>
      <c r="S3" s="80" t="s">
        <v>193</v>
      </c>
      <c r="T3" s="80" t="s">
        <v>193</v>
      </c>
      <c r="U3" s="80" t="s">
        <v>121</v>
      </c>
      <c r="V3" s="80" t="s">
        <v>121</v>
      </c>
      <c r="W3" s="80" t="s">
        <v>190</v>
      </c>
      <c r="X3" s="80" t="s">
        <v>190</v>
      </c>
      <c r="Y3" s="80" t="s">
        <v>115</v>
      </c>
      <c r="Z3" s="80" t="s">
        <v>188</v>
      </c>
      <c r="AA3" s="80" t="s">
        <v>188</v>
      </c>
      <c r="AB3" s="80" t="s">
        <v>115</v>
      </c>
      <c r="AC3" s="80">
        <v>0.15</v>
      </c>
      <c r="AD3" s="80">
        <v>3</v>
      </c>
      <c r="AE3" s="80">
        <v>8.3000000000000007</v>
      </c>
      <c r="AF3" s="80">
        <v>7.5</v>
      </c>
      <c r="AG3" s="80">
        <v>19</v>
      </c>
      <c r="AH3" s="80">
        <v>750</v>
      </c>
      <c r="AI3" s="80">
        <v>22000</v>
      </c>
      <c r="AJ3" s="80" t="s">
        <v>115</v>
      </c>
      <c r="AK3" s="80" t="s">
        <v>117</v>
      </c>
      <c r="AL3" s="80" t="s">
        <v>115</v>
      </c>
      <c r="AM3" s="80" t="s">
        <v>115</v>
      </c>
      <c r="AN3" s="80" t="s">
        <v>115</v>
      </c>
      <c r="AO3" s="80" t="s">
        <v>115</v>
      </c>
      <c r="AP3" s="80" t="s">
        <v>115</v>
      </c>
      <c r="AQ3" s="80" t="s">
        <v>115</v>
      </c>
      <c r="AR3" s="80" t="s">
        <v>115</v>
      </c>
    </row>
    <row r="4" spans="2:44" x14ac:dyDescent="0.3">
      <c r="B4" s="80">
        <v>18756</v>
      </c>
      <c r="C4" s="191">
        <v>39244</v>
      </c>
      <c r="D4" s="80">
        <v>409</v>
      </c>
      <c r="E4" s="80">
        <v>282</v>
      </c>
      <c r="F4" s="80">
        <v>19.8</v>
      </c>
      <c r="G4" s="80">
        <v>0.13</v>
      </c>
      <c r="H4" s="80">
        <v>19.73</v>
      </c>
      <c r="I4" s="80">
        <v>91.4</v>
      </c>
      <c r="J4" s="80" t="s">
        <v>119</v>
      </c>
      <c r="K4" s="80" t="s">
        <v>116</v>
      </c>
      <c r="L4" s="80" t="s">
        <v>116</v>
      </c>
      <c r="M4" s="80">
        <v>0.96</v>
      </c>
      <c r="N4" s="80" t="s">
        <v>117</v>
      </c>
      <c r="O4" s="80">
        <v>0.06</v>
      </c>
      <c r="P4" s="80" t="s">
        <v>120</v>
      </c>
      <c r="Q4" s="80">
        <v>0.87</v>
      </c>
      <c r="R4" s="80">
        <v>0.12</v>
      </c>
      <c r="S4" s="80" t="s">
        <v>193</v>
      </c>
      <c r="T4" s="80" t="s">
        <v>193</v>
      </c>
      <c r="U4" s="80" t="s">
        <v>121</v>
      </c>
      <c r="V4" s="80" t="s">
        <v>121</v>
      </c>
      <c r="W4" s="80" t="s">
        <v>190</v>
      </c>
      <c r="X4" s="80" t="s">
        <v>190</v>
      </c>
      <c r="Y4" s="80" t="s">
        <v>115</v>
      </c>
      <c r="Z4" s="80" t="s">
        <v>188</v>
      </c>
      <c r="AA4" s="80" t="s">
        <v>188</v>
      </c>
      <c r="AB4" s="80" t="s">
        <v>115</v>
      </c>
      <c r="AC4" s="80">
        <v>0.04</v>
      </c>
      <c r="AD4" s="80" t="s">
        <v>118</v>
      </c>
      <c r="AE4" s="80">
        <v>8.8000000000000007</v>
      </c>
      <c r="AF4" s="80">
        <v>7.7</v>
      </c>
      <c r="AG4" s="80">
        <v>9.5</v>
      </c>
      <c r="AH4" s="80">
        <v>1300</v>
      </c>
      <c r="AI4" s="80">
        <v>9000</v>
      </c>
      <c r="AJ4" s="80" t="s">
        <v>115</v>
      </c>
      <c r="AK4" s="80" t="s">
        <v>117</v>
      </c>
      <c r="AL4" s="80" t="s">
        <v>115</v>
      </c>
      <c r="AM4" s="80" t="s">
        <v>115</v>
      </c>
      <c r="AN4" s="80" t="s">
        <v>115</v>
      </c>
      <c r="AO4" s="80" t="s">
        <v>115</v>
      </c>
      <c r="AP4" s="80" t="s">
        <v>115</v>
      </c>
      <c r="AQ4" s="80" t="s">
        <v>115</v>
      </c>
      <c r="AR4" s="80" t="s">
        <v>115</v>
      </c>
    </row>
    <row r="5" spans="2:44" x14ac:dyDescent="0.3">
      <c r="B5" s="81">
        <v>27200</v>
      </c>
      <c r="C5" s="191">
        <v>39329</v>
      </c>
      <c r="D5" s="80">
        <v>371</v>
      </c>
      <c r="E5" s="82">
        <v>126</v>
      </c>
      <c r="F5" s="82">
        <v>10.4</v>
      </c>
      <c r="G5" s="80">
        <v>0.09</v>
      </c>
      <c r="H5" s="80">
        <v>31.59</v>
      </c>
      <c r="I5" s="80">
        <v>16.899999999999999</v>
      </c>
      <c r="J5" s="80">
        <v>5.8</v>
      </c>
      <c r="K5" s="80" t="s">
        <v>116</v>
      </c>
      <c r="L5" s="80" t="s">
        <v>116</v>
      </c>
      <c r="M5" s="80">
        <v>0.52</v>
      </c>
      <c r="N5" s="80" t="s">
        <v>117</v>
      </c>
      <c r="O5" s="80">
        <v>0.04</v>
      </c>
      <c r="P5" s="80" t="s">
        <v>120</v>
      </c>
      <c r="Q5" s="80">
        <v>0.48</v>
      </c>
      <c r="R5" s="80">
        <v>0.16</v>
      </c>
      <c r="S5" s="80" t="s">
        <v>193</v>
      </c>
      <c r="T5" s="80" t="s">
        <v>193</v>
      </c>
      <c r="U5" s="80" t="s">
        <v>121</v>
      </c>
      <c r="V5" s="80" t="s">
        <v>121</v>
      </c>
      <c r="W5" s="80" t="s">
        <v>190</v>
      </c>
      <c r="X5" s="80" t="s">
        <v>190</v>
      </c>
      <c r="Y5" s="80">
        <v>19.5</v>
      </c>
      <c r="Z5" s="80" t="s">
        <v>188</v>
      </c>
      <c r="AA5" s="80" t="s">
        <v>188</v>
      </c>
      <c r="AB5" s="80" t="s">
        <v>115</v>
      </c>
      <c r="AC5" s="80" t="s">
        <v>190</v>
      </c>
      <c r="AD5" s="80">
        <v>2</v>
      </c>
      <c r="AE5" s="82">
        <v>8.3000000000000007</v>
      </c>
      <c r="AF5" s="82">
        <v>6.5</v>
      </c>
      <c r="AG5" s="80">
        <v>8.8000000000000007</v>
      </c>
      <c r="AH5" s="80">
        <v>500</v>
      </c>
      <c r="AI5" s="80">
        <v>1400</v>
      </c>
      <c r="AJ5" s="80" t="s">
        <v>115</v>
      </c>
      <c r="AK5" s="80" t="s">
        <v>117</v>
      </c>
      <c r="AL5" s="80" t="s">
        <v>115</v>
      </c>
      <c r="AM5" s="80" t="s">
        <v>115</v>
      </c>
      <c r="AN5" s="80" t="s">
        <v>115</v>
      </c>
      <c r="AO5" s="80" t="s">
        <v>115</v>
      </c>
      <c r="AP5" s="80" t="s">
        <v>115</v>
      </c>
      <c r="AQ5" s="80" t="s">
        <v>115</v>
      </c>
      <c r="AR5" s="80" t="s">
        <v>115</v>
      </c>
    </row>
    <row r="6" spans="2:44" x14ac:dyDescent="0.3">
      <c r="B6" s="80">
        <v>36615</v>
      </c>
      <c r="C6" s="191">
        <v>39426</v>
      </c>
      <c r="D6" s="80">
        <v>361</v>
      </c>
      <c r="E6" s="80">
        <v>197</v>
      </c>
      <c r="F6" s="80">
        <v>7.8</v>
      </c>
      <c r="G6" s="80">
        <v>0.32</v>
      </c>
      <c r="H6" s="80">
        <v>17.190000000000001</v>
      </c>
      <c r="I6" s="80">
        <v>8.6</v>
      </c>
      <c r="J6" s="80" t="s">
        <v>119</v>
      </c>
      <c r="K6" s="80" t="s">
        <v>116</v>
      </c>
      <c r="L6" s="80" t="s">
        <v>116</v>
      </c>
      <c r="M6" s="80">
        <v>0.23</v>
      </c>
      <c r="N6" s="80" t="s">
        <v>117</v>
      </c>
      <c r="O6" s="80">
        <v>0.03</v>
      </c>
      <c r="P6" s="80" t="s">
        <v>120</v>
      </c>
      <c r="Q6" s="80">
        <v>0.28000000000000003</v>
      </c>
      <c r="R6" s="80">
        <v>0.14000000000000001</v>
      </c>
      <c r="S6" s="80" t="s">
        <v>193</v>
      </c>
      <c r="T6" s="80" t="s">
        <v>193</v>
      </c>
      <c r="U6" s="80" t="s">
        <v>121</v>
      </c>
      <c r="V6" s="80" t="s">
        <v>121</v>
      </c>
      <c r="W6" s="80" t="s">
        <v>190</v>
      </c>
      <c r="X6" s="80" t="s">
        <v>190</v>
      </c>
      <c r="Y6" s="80" t="s">
        <v>115</v>
      </c>
      <c r="Z6" s="80" t="s">
        <v>188</v>
      </c>
      <c r="AA6" s="80" t="s">
        <v>188</v>
      </c>
      <c r="AB6" s="80" t="s">
        <v>115</v>
      </c>
      <c r="AC6" s="80" t="s">
        <v>362</v>
      </c>
      <c r="AD6" s="80" t="s">
        <v>118</v>
      </c>
      <c r="AE6" s="80">
        <v>7.5</v>
      </c>
      <c r="AF6" s="80">
        <v>7.2</v>
      </c>
      <c r="AG6" s="80">
        <v>16.100000000000001</v>
      </c>
      <c r="AH6" s="80">
        <v>8000</v>
      </c>
      <c r="AI6" s="80">
        <v>24000</v>
      </c>
      <c r="AJ6" s="80" t="s">
        <v>115</v>
      </c>
      <c r="AK6" s="80" t="s">
        <v>117</v>
      </c>
      <c r="AL6" s="80" t="s">
        <v>115</v>
      </c>
      <c r="AM6" s="80" t="s">
        <v>115</v>
      </c>
      <c r="AN6" s="80" t="s">
        <v>115</v>
      </c>
      <c r="AO6" s="80" t="s">
        <v>115</v>
      </c>
      <c r="AP6" s="80" t="s">
        <v>115</v>
      </c>
      <c r="AQ6" s="80" t="s">
        <v>115</v>
      </c>
      <c r="AR6" s="80" t="s">
        <v>115</v>
      </c>
    </row>
    <row r="7" spans="2:44" x14ac:dyDescent="0.3">
      <c r="B7" s="80">
        <v>7545</v>
      </c>
      <c r="C7" s="191" t="s">
        <v>172</v>
      </c>
      <c r="D7" s="80">
        <v>399</v>
      </c>
      <c r="E7" s="80">
        <v>245</v>
      </c>
      <c r="F7" s="83">
        <v>6.2</v>
      </c>
      <c r="G7" s="80">
        <v>0.12</v>
      </c>
      <c r="H7" s="84">
        <v>18.59</v>
      </c>
      <c r="I7" s="80">
        <v>61</v>
      </c>
      <c r="J7" s="80" t="s">
        <v>119</v>
      </c>
      <c r="K7" s="80" t="s">
        <v>116</v>
      </c>
      <c r="L7" s="80" t="s">
        <v>116</v>
      </c>
      <c r="M7" s="80">
        <v>0.28999999999999998</v>
      </c>
      <c r="N7" s="80" t="s">
        <v>117</v>
      </c>
      <c r="O7" s="80">
        <v>0.28000000000000003</v>
      </c>
      <c r="P7" s="80">
        <v>0.21</v>
      </c>
      <c r="Q7" s="80">
        <v>0.19</v>
      </c>
      <c r="R7" s="80" t="s">
        <v>187</v>
      </c>
      <c r="S7" s="80" t="s">
        <v>193</v>
      </c>
      <c r="T7" s="80" t="s">
        <v>193</v>
      </c>
      <c r="U7" s="80" t="s">
        <v>121</v>
      </c>
      <c r="V7" s="80" t="s">
        <v>121</v>
      </c>
      <c r="W7" s="80" t="s">
        <v>117</v>
      </c>
      <c r="X7" s="80" t="s">
        <v>117</v>
      </c>
      <c r="Y7" s="80">
        <v>0.7</v>
      </c>
      <c r="Z7" s="80" t="s">
        <v>188</v>
      </c>
      <c r="AA7" s="80" t="s">
        <v>188</v>
      </c>
      <c r="AB7" s="80" t="s">
        <v>117</v>
      </c>
      <c r="AC7" s="80">
        <v>0.1</v>
      </c>
      <c r="AD7" s="80" t="s">
        <v>118</v>
      </c>
      <c r="AE7" s="80">
        <v>7</v>
      </c>
      <c r="AF7" s="80">
        <v>7.3</v>
      </c>
      <c r="AG7" s="80">
        <v>18.100000000000001</v>
      </c>
      <c r="AH7" s="80">
        <v>16000</v>
      </c>
      <c r="AI7" s="80" t="s">
        <v>359</v>
      </c>
      <c r="AJ7" s="80" t="s">
        <v>115</v>
      </c>
      <c r="AK7" s="80" t="s">
        <v>117</v>
      </c>
      <c r="AL7" s="80" t="s">
        <v>115</v>
      </c>
      <c r="AM7" s="80" t="s">
        <v>115</v>
      </c>
      <c r="AN7" s="80" t="s">
        <v>115</v>
      </c>
      <c r="AO7" s="80" t="s">
        <v>115</v>
      </c>
      <c r="AP7" s="80" t="s">
        <v>115</v>
      </c>
      <c r="AQ7" s="80" t="s">
        <v>115</v>
      </c>
      <c r="AR7" s="80" t="s">
        <v>115</v>
      </c>
    </row>
    <row r="8" spans="2:44" x14ac:dyDescent="0.3">
      <c r="B8" s="80">
        <v>16328</v>
      </c>
      <c r="C8" s="191" t="s">
        <v>173</v>
      </c>
      <c r="D8" s="80" t="s">
        <v>115</v>
      </c>
      <c r="E8" s="80">
        <v>210</v>
      </c>
      <c r="F8" s="83">
        <v>71</v>
      </c>
      <c r="G8" s="80">
        <v>0.14000000000000001</v>
      </c>
      <c r="H8" s="84">
        <v>17.440000000000001</v>
      </c>
      <c r="I8" s="80">
        <v>46</v>
      </c>
      <c r="J8" s="84">
        <v>5.5</v>
      </c>
      <c r="K8" s="80" t="s">
        <v>116</v>
      </c>
      <c r="L8" s="80" t="s">
        <v>116</v>
      </c>
      <c r="M8" s="80">
        <v>1.63</v>
      </c>
      <c r="N8" s="80" t="s">
        <v>117</v>
      </c>
      <c r="O8" s="80">
        <v>0.09</v>
      </c>
      <c r="P8" s="80" t="s">
        <v>120</v>
      </c>
      <c r="Q8" s="84">
        <v>1.36</v>
      </c>
      <c r="R8" s="84">
        <v>1.2</v>
      </c>
      <c r="S8" s="80" t="s">
        <v>193</v>
      </c>
      <c r="T8" s="80" t="s">
        <v>193</v>
      </c>
      <c r="U8" s="80" t="s">
        <v>363</v>
      </c>
      <c r="V8" s="80" t="s">
        <v>121</v>
      </c>
      <c r="W8" s="80" t="s">
        <v>117</v>
      </c>
      <c r="X8" s="80" t="s">
        <v>117</v>
      </c>
      <c r="Y8" s="80">
        <v>0.67</v>
      </c>
      <c r="Z8" s="80" t="s">
        <v>188</v>
      </c>
      <c r="AA8" s="80" t="s">
        <v>188</v>
      </c>
      <c r="AB8" s="80" t="s">
        <v>115</v>
      </c>
      <c r="AC8" s="80">
        <v>0.05</v>
      </c>
      <c r="AD8" s="80" t="s">
        <v>118</v>
      </c>
      <c r="AE8" s="80">
        <v>10.6</v>
      </c>
      <c r="AF8" s="80">
        <v>7.3</v>
      </c>
      <c r="AG8" s="83">
        <v>10.1</v>
      </c>
      <c r="AH8" s="80">
        <v>800</v>
      </c>
      <c r="AI8" s="80">
        <v>5000</v>
      </c>
      <c r="AJ8" s="80" t="s">
        <v>115</v>
      </c>
      <c r="AK8" s="80" t="s">
        <v>117</v>
      </c>
      <c r="AL8" s="80" t="s">
        <v>115</v>
      </c>
      <c r="AM8" s="80" t="s">
        <v>115</v>
      </c>
      <c r="AN8" s="80" t="s">
        <v>115</v>
      </c>
      <c r="AO8" s="80" t="s">
        <v>115</v>
      </c>
      <c r="AP8" s="80" t="s">
        <v>115</v>
      </c>
      <c r="AQ8" s="80" t="s">
        <v>115</v>
      </c>
      <c r="AR8" s="80" t="s">
        <v>115</v>
      </c>
    </row>
    <row r="9" spans="2:44" x14ac:dyDescent="0.3">
      <c r="B9" s="80">
        <v>24746</v>
      </c>
      <c r="C9" s="191">
        <v>39699</v>
      </c>
      <c r="D9" s="80">
        <v>243</v>
      </c>
      <c r="E9" s="80">
        <v>152</v>
      </c>
      <c r="F9" s="83">
        <v>16.600000000000001</v>
      </c>
      <c r="G9" s="80">
        <v>0.08</v>
      </c>
      <c r="H9" s="84">
        <v>16.03</v>
      </c>
      <c r="I9" s="80">
        <v>25</v>
      </c>
      <c r="J9" s="80" t="s">
        <v>119</v>
      </c>
      <c r="K9" s="80" t="s">
        <v>116</v>
      </c>
      <c r="L9" s="80" t="s">
        <v>116</v>
      </c>
      <c r="M9" s="80">
        <v>0.97</v>
      </c>
      <c r="N9" s="80" t="s">
        <v>117</v>
      </c>
      <c r="O9" s="84">
        <v>0.06</v>
      </c>
      <c r="P9" s="80" t="s">
        <v>120</v>
      </c>
      <c r="Q9" s="80">
        <v>0.94</v>
      </c>
      <c r="R9" s="80" t="s">
        <v>187</v>
      </c>
      <c r="S9" s="80" t="s">
        <v>193</v>
      </c>
      <c r="T9" s="80" t="s">
        <v>193</v>
      </c>
      <c r="U9" s="80" t="s">
        <v>121</v>
      </c>
      <c r="V9" s="80" t="s">
        <v>121</v>
      </c>
      <c r="W9" s="80" t="s">
        <v>117</v>
      </c>
      <c r="X9" s="80" t="s">
        <v>117</v>
      </c>
      <c r="Y9" s="80">
        <v>0.62</v>
      </c>
      <c r="Z9" s="80" t="s">
        <v>188</v>
      </c>
      <c r="AA9" s="80" t="s">
        <v>188</v>
      </c>
      <c r="AB9" s="80" t="s">
        <v>117</v>
      </c>
      <c r="AC9" s="80" t="s">
        <v>120</v>
      </c>
      <c r="AD9" s="80" t="s">
        <v>118</v>
      </c>
      <c r="AE9" s="80">
        <v>9.9</v>
      </c>
      <c r="AF9" s="83">
        <v>7</v>
      </c>
      <c r="AG9" s="86">
        <v>9</v>
      </c>
      <c r="AH9" s="87">
        <v>230</v>
      </c>
      <c r="AI9" s="87">
        <v>900</v>
      </c>
      <c r="AJ9" s="83">
        <v>12</v>
      </c>
      <c r="AK9" s="80" t="s">
        <v>115</v>
      </c>
      <c r="AL9" s="80" t="s">
        <v>115</v>
      </c>
      <c r="AM9" s="80" t="s">
        <v>115</v>
      </c>
      <c r="AN9" s="80" t="s">
        <v>115</v>
      </c>
      <c r="AO9" s="80" t="s">
        <v>115</v>
      </c>
      <c r="AP9" s="80" t="s">
        <v>115</v>
      </c>
      <c r="AQ9" s="80" t="s">
        <v>115</v>
      </c>
      <c r="AR9" s="80" t="s">
        <v>115</v>
      </c>
    </row>
    <row r="10" spans="2:44" x14ac:dyDescent="0.3">
      <c r="B10" s="81">
        <v>33629</v>
      </c>
      <c r="C10" s="191">
        <v>39791</v>
      </c>
      <c r="D10" s="83">
        <v>276</v>
      </c>
      <c r="E10" s="80">
        <v>204</v>
      </c>
      <c r="F10" s="83">
        <v>46.2</v>
      </c>
      <c r="G10" s="80">
        <v>0.25</v>
      </c>
      <c r="H10" s="88">
        <v>17</v>
      </c>
      <c r="I10" s="80">
        <v>61.3</v>
      </c>
      <c r="J10" s="80">
        <v>5.2</v>
      </c>
      <c r="K10" s="80" t="s">
        <v>116</v>
      </c>
      <c r="L10" s="80" t="s">
        <v>116</v>
      </c>
      <c r="M10" s="82">
        <v>1.99</v>
      </c>
      <c r="N10" s="80" t="s">
        <v>117</v>
      </c>
      <c r="O10" s="80">
        <v>0.1</v>
      </c>
      <c r="P10" s="80" t="s">
        <v>120</v>
      </c>
      <c r="Q10" s="80" t="s">
        <v>115</v>
      </c>
      <c r="R10" s="80" t="s">
        <v>187</v>
      </c>
      <c r="S10" s="80" t="s">
        <v>193</v>
      </c>
      <c r="T10" s="80" t="s">
        <v>193</v>
      </c>
      <c r="U10" s="80">
        <v>1.2200000000000001E-2</v>
      </c>
      <c r="V10" s="80" t="s">
        <v>121</v>
      </c>
      <c r="W10" s="80" t="s">
        <v>117</v>
      </c>
      <c r="X10" s="80" t="s">
        <v>117</v>
      </c>
      <c r="Y10" s="80">
        <v>1</v>
      </c>
      <c r="Z10" s="80" t="s">
        <v>188</v>
      </c>
      <c r="AA10" s="80" t="s">
        <v>188</v>
      </c>
      <c r="AB10" s="80">
        <v>0.05</v>
      </c>
      <c r="AC10" s="80">
        <v>0.15</v>
      </c>
      <c r="AD10" s="80">
        <v>2.6</v>
      </c>
      <c r="AE10" s="82">
        <v>8.4</v>
      </c>
      <c r="AF10" s="82">
        <v>7.2</v>
      </c>
      <c r="AG10" s="80">
        <v>11</v>
      </c>
      <c r="AH10" s="96">
        <v>1300</v>
      </c>
      <c r="AI10" s="96">
        <v>7000</v>
      </c>
      <c r="AJ10" s="80">
        <v>17.7</v>
      </c>
      <c r="AK10" s="80" t="s">
        <v>117</v>
      </c>
      <c r="AL10" s="81">
        <v>17</v>
      </c>
      <c r="AM10" s="80" t="s">
        <v>115</v>
      </c>
      <c r="AN10" s="80" t="s">
        <v>115</v>
      </c>
      <c r="AO10" s="80" t="s">
        <v>115</v>
      </c>
      <c r="AP10" s="80" t="s">
        <v>115</v>
      </c>
      <c r="AQ10" s="80" t="s">
        <v>115</v>
      </c>
      <c r="AR10" s="80" t="s">
        <v>115</v>
      </c>
    </row>
    <row r="11" spans="2:44" x14ac:dyDescent="0.3">
      <c r="B11" s="89">
        <v>7679</v>
      </c>
      <c r="C11" s="191">
        <v>39890</v>
      </c>
      <c r="D11" s="80">
        <v>337</v>
      </c>
      <c r="E11" s="80">
        <v>189</v>
      </c>
      <c r="F11" s="80">
        <v>26.2</v>
      </c>
      <c r="G11" s="80">
        <v>0.11</v>
      </c>
      <c r="H11" s="80">
        <v>16.079999999999998</v>
      </c>
      <c r="I11" s="80">
        <v>49</v>
      </c>
      <c r="J11" s="80" t="s">
        <v>119</v>
      </c>
      <c r="K11" s="80" t="s">
        <v>116</v>
      </c>
      <c r="L11" s="80" t="s">
        <v>116</v>
      </c>
      <c r="M11" s="80">
        <v>0.76</v>
      </c>
      <c r="N11" s="80" t="s">
        <v>117</v>
      </c>
      <c r="O11" s="80">
        <v>0.06</v>
      </c>
      <c r="P11" s="80" t="s">
        <v>120</v>
      </c>
      <c r="Q11" s="80">
        <v>0.86</v>
      </c>
      <c r="R11" s="80">
        <v>0.7</v>
      </c>
      <c r="S11" s="80" t="s">
        <v>193</v>
      </c>
      <c r="T11" s="80" t="s">
        <v>193</v>
      </c>
      <c r="U11" s="80">
        <v>1.8599999999999998E-2</v>
      </c>
      <c r="V11" s="80">
        <v>1.06E-2</v>
      </c>
      <c r="W11" s="80" t="s">
        <v>117</v>
      </c>
      <c r="X11" s="80" t="s">
        <v>117</v>
      </c>
      <c r="Y11" s="80">
        <v>0.59</v>
      </c>
      <c r="Z11" s="80" t="s">
        <v>188</v>
      </c>
      <c r="AA11" s="80" t="s">
        <v>188</v>
      </c>
      <c r="AB11" s="80" t="s">
        <v>117</v>
      </c>
      <c r="AC11" s="80">
        <v>0.02</v>
      </c>
      <c r="AD11" s="80" t="s">
        <v>118</v>
      </c>
      <c r="AE11" s="80">
        <v>9.6</v>
      </c>
      <c r="AF11" s="80">
        <v>7.8</v>
      </c>
      <c r="AG11" s="80">
        <v>9</v>
      </c>
      <c r="AH11" s="87">
        <v>700</v>
      </c>
      <c r="AI11" s="87">
        <v>80000</v>
      </c>
      <c r="AJ11" s="80">
        <v>20.100000000000001</v>
      </c>
      <c r="AK11" s="80" t="s">
        <v>115</v>
      </c>
      <c r="AL11" s="80" t="s">
        <v>115</v>
      </c>
      <c r="AM11" s="80" t="s">
        <v>115</v>
      </c>
      <c r="AN11" s="80" t="s">
        <v>115</v>
      </c>
      <c r="AO11" s="80" t="s">
        <v>115</v>
      </c>
      <c r="AP11" s="80" t="s">
        <v>115</v>
      </c>
      <c r="AQ11" s="80" t="s">
        <v>115</v>
      </c>
      <c r="AR11" s="80" t="s">
        <v>115</v>
      </c>
    </row>
    <row r="12" spans="2:44" x14ac:dyDescent="0.3">
      <c r="B12" s="80">
        <v>16274</v>
      </c>
      <c r="C12" s="191">
        <v>39979</v>
      </c>
      <c r="D12" s="80">
        <v>370</v>
      </c>
      <c r="E12" s="80">
        <v>190</v>
      </c>
      <c r="F12" s="80">
        <v>6.9</v>
      </c>
      <c r="G12" s="80">
        <v>0.2</v>
      </c>
      <c r="H12" s="80">
        <v>18.86</v>
      </c>
      <c r="I12" s="80">
        <v>48</v>
      </c>
      <c r="J12" s="80" t="s">
        <v>119</v>
      </c>
      <c r="K12" s="80" t="s">
        <v>116</v>
      </c>
      <c r="L12" s="80" t="s">
        <v>116</v>
      </c>
      <c r="M12" s="80">
        <v>0.21</v>
      </c>
      <c r="N12" s="80" t="s">
        <v>117</v>
      </c>
      <c r="O12" s="80">
        <v>0.03</v>
      </c>
      <c r="P12" s="80" t="s">
        <v>120</v>
      </c>
      <c r="Q12" s="80">
        <v>0.28000000000000003</v>
      </c>
      <c r="R12" s="80" t="s">
        <v>187</v>
      </c>
      <c r="S12" s="80" t="s">
        <v>193</v>
      </c>
      <c r="T12" s="80" t="s">
        <v>193</v>
      </c>
      <c r="U12" s="80" t="s">
        <v>121</v>
      </c>
      <c r="V12" s="80" t="s">
        <v>121</v>
      </c>
      <c r="W12" s="80" t="s">
        <v>117</v>
      </c>
      <c r="X12" s="80" t="s">
        <v>117</v>
      </c>
      <c r="Y12" s="80">
        <v>0.61</v>
      </c>
      <c r="Z12" s="80" t="s">
        <v>188</v>
      </c>
      <c r="AA12" s="80" t="s">
        <v>188</v>
      </c>
      <c r="AB12" s="80" t="s">
        <v>117</v>
      </c>
      <c r="AC12" s="80">
        <v>4.7E-2</v>
      </c>
      <c r="AD12" s="80" t="s">
        <v>118</v>
      </c>
      <c r="AE12" s="80">
        <v>10.1</v>
      </c>
      <c r="AF12" s="80">
        <v>8.1</v>
      </c>
      <c r="AG12" s="80" t="s">
        <v>115</v>
      </c>
      <c r="AH12" s="87">
        <v>1300</v>
      </c>
      <c r="AI12" s="87">
        <v>3000</v>
      </c>
      <c r="AJ12" s="80" t="s">
        <v>115</v>
      </c>
      <c r="AK12" s="80" t="s">
        <v>115</v>
      </c>
      <c r="AL12" s="80" t="s">
        <v>115</v>
      </c>
      <c r="AM12" s="80" t="s">
        <v>115</v>
      </c>
      <c r="AN12" s="80" t="s">
        <v>115</v>
      </c>
      <c r="AO12" s="80" t="s">
        <v>115</v>
      </c>
      <c r="AP12" s="80" t="s">
        <v>115</v>
      </c>
      <c r="AQ12" s="80" t="s">
        <v>115</v>
      </c>
      <c r="AR12" s="80" t="s">
        <v>115</v>
      </c>
    </row>
    <row r="13" spans="2:44" x14ac:dyDescent="0.3">
      <c r="B13" s="80">
        <v>24522</v>
      </c>
      <c r="C13" s="191">
        <v>40070</v>
      </c>
      <c r="D13" s="80">
        <v>300</v>
      </c>
      <c r="E13" s="80">
        <v>192</v>
      </c>
      <c r="F13" s="80">
        <v>24.1</v>
      </c>
      <c r="G13" s="80">
        <v>0.38</v>
      </c>
      <c r="H13" s="80">
        <v>21.17</v>
      </c>
      <c r="I13" s="80">
        <v>41</v>
      </c>
      <c r="J13" s="80">
        <v>7.6</v>
      </c>
      <c r="K13" s="80" t="s">
        <v>116</v>
      </c>
      <c r="L13" s="80" t="s">
        <v>116</v>
      </c>
      <c r="M13" s="80">
        <v>1.1000000000000001</v>
      </c>
      <c r="N13" s="80" t="s">
        <v>117</v>
      </c>
      <c r="O13" s="80">
        <v>0.06</v>
      </c>
      <c r="P13" s="80" t="s">
        <v>120</v>
      </c>
      <c r="Q13" s="80">
        <v>1.38</v>
      </c>
      <c r="R13" s="80" t="s">
        <v>187</v>
      </c>
      <c r="S13" s="80" t="s">
        <v>193</v>
      </c>
      <c r="T13" s="80" t="s">
        <v>193</v>
      </c>
      <c r="U13" s="80" t="s">
        <v>121</v>
      </c>
      <c r="V13" s="80" t="s">
        <v>121</v>
      </c>
      <c r="W13" s="80" t="s">
        <v>117</v>
      </c>
      <c r="X13" s="80" t="s">
        <v>117</v>
      </c>
      <c r="Y13" s="80">
        <v>1</v>
      </c>
      <c r="Z13" s="80" t="s">
        <v>188</v>
      </c>
      <c r="AA13" s="80" t="s">
        <v>188</v>
      </c>
      <c r="AB13" s="80" t="s">
        <v>117</v>
      </c>
      <c r="AC13" s="80">
        <v>3.1E-2</v>
      </c>
      <c r="AD13" s="80" t="s">
        <v>118</v>
      </c>
      <c r="AE13" s="80">
        <v>9.6</v>
      </c>
      <c r="AF13" s="80">
        <v>7.7</v>
      </c>
      <c r="AG13" s="80">
        <v>8</v>
      </c>
      <c r="AH13" s="87">
        <v>170</v>
      </c>
      <c r="AI13" s="87">
        <v>1400</v>
      </c>
      <c r="AJ13" s="80" t="s">
        <v>115</v>
      </c>
      <c r="AK13" s="80" t="s">
        <v>115</v>
      </c>
      <c r="AL13" s="80" t="s">
        <v>115</v>
      </c>
      <c r="AM13" s="80" t="s">
        <v>115</v>
      </c>
      <c r="AN13" s="80" t="s">
        <v>115</v>
      </c>
      <c r="AO13" s="80" t="s">
        <v>115</v>
      </c>
      <c r="AP13" s="80" t="s">
        <v>115</v>
      </c>
      <c r="AQ13" s="80" t="s">
        <v>115</v>
      </c>
      <c r="AR13" s="80" t="s">
        <v>115</v>
      </c>
    </row>
    <row r="14" spans="2:44" x14ac:dyDescent="0.3">
      <c r="B14" s="80">
        <v>33755</v>
      </c>
      <c r="C14" s="191">
        <v>40161.458333333336</v>
      </c>
      <c r="D14" s="80">
        <v>288</v>
      </c>
      <c r="E14" s="80">
        <v>185</v>
      </c>
      <c r="F14" s="80">
        <v>45.3</v>
      </c>
      <c r="G14" s="80">
        <v>0.25</v>
      </c>
      <c r="H14" s="80">
        <v>18.16</v>
      </c>
      <c r="I14" s="80">
        <v>13</v>
      </c>
      <c r="J14" s="80">
        <v>5.2</v>
      </c>
      <c r="K14" s="80" t="s">
        <v>116</v>
      </c>
      <c r="L14" s="80" t="s">
        <v>116</v>
      </c>
      <c r="M14" s="80">
        <v>1.29</v>
      </c>
      <c r="N14" s="80" t="s">
        <v>117</v>
      </c>
      <c r="O14" s="80">
        <v>0.1</v>
      </c>
      <c r="P14" s="80" t="s">
        <v>120</v>
      </c>
      <c r="Q14" s="80">
        <v>2.11</v>
      </c>
      <c r="R14" s="80" t="s">
        <v>187</v>
      </c>
      <c r="S14" s="80" t="s">
        <v>193</v>
      </c>
      <c r="T14" s="80" t="s">
        <v>193</v>
      </c>
      <c r="U14" s="80">
        <v>1.2200000000000001E-2</v>
      </c>
      <c r="V14" s="80" t="s">
        <v>121</v>
      </c>
      <c r="W14" s="80" t="s">
        <v>117</v>
      </c>
      <c r="X14" s="80" t="s">
        <v>117</v>
      </c>
      <c r="Y14" s="80">
        <v>1</v>
      </c>
      <c r="Z14" s="80" t="s">
        <v>188</v>
      </c>
      <c r="AA14" s="80" t="s">
        <v>188</v>
      </c>
      <c r="AB14" s="80">
        <v>0.05</v>
      </c>
      <c r="AC14" s="80" t="s">
        <v>186</v>
      </c>
      <c r="AD14" s="80">
        <v>2.6</v>
      </c>
      <c r="AE14" s="80">
        <v>8.8000000000000007</v>
      </c>
      <c r="AF14" s="80">
        <v>7.3</v>
      </c>
      <c r="AG14" s="80">
        <v>11</v>
      </c>
      <c r="AH14" s="87">
        <v>3000</v>
      </c>
      <c r="AI14" s="87">
        <v>3000</v>
      </c>
      <c r="AJ14" s="80">
        <v>17.7</v>
      </c>
      <c r="AK14" s="80" t="s">
        <v>115</v>
      </c>
      <c r="AL14" s="80" t="s">
        <v>115</v>
      </c>
      <c r="AM14" s="80" t="s">
        <v>115</v>
      </c>
      <c r="AN14" s="80" t="s">
        <v>115</v>
      </c>
      <c r="AO14" s="80" t="s">
        <v>115</v>
      </c>
      <c r="AP14" s="80" t="s">
        <v>115</v>
      </c>
      <c r="AQ14" s="80" t="s">
        <v>115</v>
      </c>
      <c r="AR14" s="80" t="s">
        <v>115</v>
      </c>
    </row>
    <row r="15" spans="2:44" x14ac:dyDescent="0.3">
      <c r="B15" s="90" t="s">
        <v>174</v>
      </c>
      <c r="C15" s="191">
        <v>40238</v>
      </c>
      <c r="D15" s="80" t="s">
        <v>115</v>
      </c>
      <c r="E15" s="80" t="s">
        <v>115</v>
      </c>
      <c r="F15" s="80" t="s">
        <v>115</v>
      </c>
      <c r="G15" s="80" t="s">
        <v>115</v>
      </c>
      <c r="H15" s="80" t="s">
        <v>115</v>
      </c>
      <c r="I15" s="80" t="s">
        <v>115</v>
      </c>
      <c r="J15" s="80" t="s">
        <v>115</v>
      </c>
      <c r="K15" s="80" t="s">
        <v>115</v>
      </c>
      <c r="L15" s="80" t="s">
        <v>115</v>
      </c>
      <c r="M15" s="80" t="s">
        <v>115</v>
      </c>
      <c r="N15" s="80" t="s">
        <v>115</v>
      </c>
      <c r="O15" s="80" t="s">
        <v>115</v>
      </c>
      <c r="P15" s="80" t="s">
        <v>115</v>
      </c>
      <c r="Q15" s="80" t="s">
        <v>115</v>
      </c>
      <c r="R15" s="80" t="s">
        <v>115</v>
      </c>
      <c r="S15" s="80" t="s">
        <v>115</v>
      </c>
      <c r="T15" s="80" t="s">
        <v>115</v>
      </c>
      <c r="U15" s="80" t="s">
        <v>115</v>
      </c>
      <c r="V15" s="80" t="s">
        <v>115</v>
      </c>
      <c r="W15" s="80" t="s">
        <v>115</v>
      </c>
      <c r="X15" s="80" t="s">
        <v>115</v>
      </c>
      <c r="Y15" s="80" t="s">
        <v>115</v>
      </c>
      <c r="Z15" s="80" t="s">
        <v>115</v>
      </c>
      <c r="AA15" s="80" t="s">
        <v>115</v>
      </c>
      <c r="AB15" s="80" t="s">
        <v>115</v>
      </c>
      <c r="AC15" s="80" t="s">
        <v>115</v>
      </c>
      <c r="AD15" s="80" t="s">
        <v>115</v>
      </c>
      <c r="AE15" s="80" t="s">
        <v>115</v>
      </c>
      <c r="AF15" s="80" t="s">
        <v>115</v>
      </c>
      <c r="AG15" s="80" t="s">
        <v>115</v>
      </c>
      <c r="AH15" s="80" t="s">
        <v>115</v>
      </c>
      <c r="AI15" s="80" t="s">
        <v>115</v>
      </c>
      <c r="AJ15" s="80" t="s">
        <v>115</v>
      </c>
      <c r="AK15" s="80" t="s">
        <v>115</v>
      </c>
      <c r="AL15" s="80" t="s">
        <v>115</v>
      </c>
      <c r="AM15" s="80" t="s">
        <v>115</v>
      </c>
      <c r="AN15" s="80" t="s">
        <v>115</v>
      </c>
      <c r="AO15" s="80" t="s">
        <v>115</v>
      </c>
      <c r="AP15" s="80" t="s">
        <v>115</v>
      </c>
      <c r="AQ15" s="80" t="s">
        <v>115</v>
      </c>
      <c r="AR15" s="80" t="s">
        <v>115</v>
      </c>
    </row>
    <row r="16" spans="2:44" x14ac:dyDescent="0.3">
      <c r="B16" s="90" t="s">
        <v>174</v>
      </c>
      <c r="C16" s="191">
        <v>40330</v>
      </c>
      <c r="D16" s="80" t="s">
        <v>115</v>
      </c>
      <c r="E16" s="80" t="s">
        <v>115</v>
      </c>
      <c r="F16" s="80" t="s">
        <v>115</v>
      </c>
      <c r="G16" s="80" t="s">
        <v>115</v>
      </c>
      <c r="H16" s="80" t="s">
        <v>115</v>
      </c>
      <c r="I16" s="80" t="s">
        <v>115</v>
      </c>
      <c r="J16" s="80" t="s">
        <v>115</v>
      </c>
      <c r="K16" s="80" t="s">
        <v>115</v>
      </c>
      <c r="L16" s="80" t="s">
        <v>115</v>
      </c>
      <c r="M16" s="80" t="s">
        <v>115</v>
      </c>
      <c r="N16" s="80" t="s">
        <v>115</v>
      </c>
      <c r="O16" s="80" t="s">
        <v>115</v>
      </c>
      <c r="P16" s="80" t="s">
        <v>115</v>
      </c>
      <c r="Q16" s="80" t="s">
        <v>115</v>
      </c>
      <c r="R16" s="80" t="s">
        <v>115</v>
      </c>
      <c r="S16" s="80" t="s">
        <v>115</v>
      </c>
      <c r="T16" s="80" t="s">
        <v>115</v>
      </c>
      <c r="U16" s="80" t="s">
        <v>115</v>
      </c>
      <c r="V16" s="80" t="s">
        <v>115</v>
      </c>
      <c r="W16" s="80" t="s">
        <v>115</v>
      </c>
      <c r="X16" s="80" t="s">
        <v>115</v>
      </c>
      <c r="Y16" s="80" t="s">
        <v>115</v>
      </c>
      <c r="Z16" s="80" t="s">
        <v>115</v>
      </c>
      <c r="AA16" s="80" t="s">
        <v>115</v>
      </c>
      <c r="AB16" s="80" t="s">
        <v>115</v>
      </c>
      <c r="AC16" s="80" t="s">
        <v>115</v>
      </c>
      <c r="AD16" s="80" t="s">
        <v>115</v>
      </c>
      <c r="AE16" s="80" t="s">
        <v>115</v>
      </c>
      <c r="AF16" s="80" t="s">
        <v>115</v>
      </c>
      <c r="AG16" s="80" t="s">
        <v>115</v>
      </c>
      <c r="AH16" s="80" t="s">
        <v>115</v>
      </c>
      <c r="AI16" s="80" t="s">
        <v>115</v>
      </c>
      <c r="AJ16" s="80" t="s">
        <v>115</v>
      </c>
      <c r="AK16" s="80" t="s">
        <v>115</v>
      </c>
      <c r="AL16" s="80" t="s">
        <v>115</v>
      </c>
      <c r="AM16" s="80" t="s">
        <v>115</v>
      </c>
      <c r="AN16" s="80" t="s">
        <v>115</v>
      </c>
      <c r="AO16" s="80" t="s">
        <v>115</v>
      </c>
      <c r="AP16" s="80" t="s">
        <v>115</v>
      </c>
      <c r="AQ16" s="80" t="s">
        <v>115</v>
      </c>
      <c r="AR16" s="80" t="s">
        <v>115</v>
      </c>
    </row>
    <row r="17" spans="2:44" x14ac:dyDescent="0.3">
      <c r="B17" s="80"/>
      <c r="C17" s="191">
        <v>40422</v>
      </c>
      <c r="D17" s="80" t="s">
        <v>115</v>
      </c>
      <c r="E17" s="80" t="s">
        <v>115</v>
      </c>
      <c r="F17" s="80" t="s">
        <v>115</v>
      </c>
      <c r="G17" s="80" t="s">
        <v>115</v>
      </c>
      <c r="H17" s="80" t="s">
        <v>115</v>
      </c>
      <c r="I17" s="80" t="s">
        <v>115</v>
      </c>
      <c r="J17" s="80" t="s">
        <v>115</v>
      </c>
      <c r="K17" s="80" t="s">
        <v>116</v>
      </c>
      <c r="L17" s="80" t="s">
        <v>116</v>
      </c>
      <c r="M17" s="80" t="s">
        <v>115</v>
      </c>
      <c r="N17" s="80" t="s">
        <v>117</v>
      </c>
      <c r="O17" s="80" t="s">
        <v>115</v>
      </c>
      <c r="P17" s="80" t="s">
        <v>120</v>
      </c>
      <c r="Q17" s="80" t="s">
        <v>115</v>
      </c>
      <c r="R17" s="80" t="s">
        <v>187</v>
      </c>
      <c r="S17" s="80" t="s">
        <v>193</v>
      </c>
      <c r="T17" s="80" t="s">
        <v>193</v>
      </c>
      <c r="U17" s="80" t="s">
        <v>115</v>
      </c>
      <c r="V17" s="80" t="s">
        <v>121</v>
      </c>
      <c r="W17" s="80" t="s">
        <v>117</v>
      </c>
      <c r="X17" s="80" t="s">
        <v>117</v>
      </c>
      <c r="Y17" s="80" t="s">
        <v>115</v>
      </c>
      <c r="Z17" s="80" t="s">
        <v>188</v>
      </c>
      <c r="AA17" s="80" t="s">
        <v>188</v>
      </c>
      <c r="AB17" s="80" t="s">
        <v>115</v>
      </c>
      <c r="AC17" s="80" t="s">
        <v>115</v>
      </c>
      <c r="AD17" s="80" t="s">
        <v>118</v>
      </c>
      <c r="AE17" s="80" t="s">
        <v>115</v>
      </c>
      <c r="AF17" s="80" t="s">
        <v>115</v>
      </c>
      <c r="AG17" s="80" t="s">
        <v>115</v>
      </c>
      <c r="AH17" s="87">
        <v>170</v>
      </c>
      <c r="AI17" s="87">
        <v>1400</v>
      </c>
      <c r="AJ17" s="80" t="s">
        <v>115</v>
      </c>
      <c r="AK17" s="80" t="s">
        <v>117</v>
      </c>
      <c r="AL17" s="80" t="s">
        <v>115</v>
      </c>
      <c r="AM17" s="80" t="s">
        <v>115</v>
      </c>
      <c r="AN17" s="80" t="s">
        <v>115</v>
      </c>
      <c r="AO17" s="80" t="s">
        <v>115</v>
      </c>
      <c r="AP17" s="80" t="s">
        <v>115</v>
      </c>
      <c r="AQ17" s="80" t="s">
        <v>115</v>
      </c>
      <c r="AR17" s="80" t="s">
        <v>115</v>
      </c>
    </row>
    <row r="18" spans="2:44" x14ac:dyDescent="0.3">
      <c r="B18" s="91"/>
      <c r="C18" s="191">
        <v>40513</v>
      </c>
      <c r="D18" s="80" t="s">
        <v>115</v>
      </c>
      <c r="E18" s="80" t="s">
        <v>115</v>
      </c>
      <c r="F18" s="80" t="s">
        <v>115</v>
      </c>
      <c r="G18" s="80" t="s">
        <v>115</v>
      </c>
      <c r="H18" s="80" t="s">
        <v>115</v>
      </c>
      <c r="I18" s="80" t="s">
        <v>115</v>
      </c>
      <c r="J18" s="80" t="s">
        <v>115</v>
      </c>
      <c r="K18" s="80" t="s">
        <v>116</v>
      </c>
      <c r="L18" s="80" t="s">
        <v>116</v>
      </c>
      <c r="M18" s="80" t="s">
        <v>115</v>
      </c>
      <c r="N18" s="80" t="s">
        <v>117</v>
      </c>
      <c r="O18" s="80" t="s">
        <v>115</v>
      </c>
      <c r="P18" s="80" t="s">
        <v>120</v>
      </c>
      <c r="Q18" s="80" t="s">
        <v>115</v>
      </c>
      <c r="R18" s="80" t="s">
        <v>187</v>
      </c>
      <c r="S18" s="80" t="s">
        <v>193</v>
      </c>
      <c r="T18" s="80" t="s">
        <v>193</v>
      </c>
      <c r="U18" s="80" t="s">
        <v>115</v>
      </c>
      <c r="V18" s="80" t="s">
        <v>121</v>
      </c>
      <c r="W18" s="80" t="s">
        <v>117</v>
      </c>
      <c r="X18" s="80" t="s">
        <v>117</v>
      </c>
      <c r="Y18" s="80" t="s">
        <v>115</v>
      </c>
      <c r="Z18" s="80" t="s">
        <v>188</v>
      </c>
      <c r="AA18" s="80" t="s">
        <v>188</v>
      </c>
      <c r="AB18" s="80" t="s">
        <v>115</v>
      </c>
      <c r="AC18" s="80" t="s">
        <v>115</v>
      </c>
      <c r="AD18" s="80">
        <v>2.6</v>
      </c>
      <c r="AE18" s="80" t="s">
        <v>115</v>
      </c>
      <c r="AF18" s="80" t="s">
        <v>115</v>
      </c>
      <c r="AG18" s="80" t="s">
        <v>115</v>
      </c>
      <c r="AH18" s="87">
        <v>3000</v>
      </c>
      <c r="AI18" s="87">
        <v>3000</v>
      </c>
      <c r="AJ18" s="80" t="s">
        <v>115</v>
      </c>
      <c r="AK18" s="80" t="s">
        <v>117</v>
      </c>
      <c r="AL18" s="80" t="s">
        <v>115</v>
      </c>
      <c r="AM18" s="80" t="s">
        <v>115</v>
      </c>
      <c r="AN18" s="80" t="s">
        <v>115</v>
      </c>
      <c r="AO18" s="80" t="s">
        <v>115</v>
      </c>
      <c r="AP18" s="80" t="s">
        <v>115</v>
      </c>
      <c r="AQ18" s="80" t="s">
        <v>115</v>
      </c>
      <c r="AR18" s="80" t="s">
        <v>115</v>
      </c>
    </row>
    <row r="19" spans="2:44" x14ac:dyDescent="0.3">
      <c r="B19" s="81">
        <v>8272</v>
      </c>
      <c r="C19" s="191" t="s">
        <v>176</v>
      </c>
      <c r="D19" s="80">
        <v>420</v>
      </c>
      <c r="E19" s="80">
        <v>266</v>
      </c>
      <c r="F19" s="80">
        <v>5.6</v>
      </c>
      <c r="G19" s="80" t="s">
        <v>116</v>
      </c>
      <c r="H19" s="80">
        <v>21.65</v>
      </c>
      <c r="I19" s="80">
        <v>65</v>
      </c>
      <c r="J19" s="80" t="s">
        <v>119</v>
      </c>
      <c r="K19" s="80" t="s">
        <v>116</v>
      </c>
      <c r="L19" s="80" t="s">
        <v>116</v>
      </c>
      <c r="M19" s="82">
        <v>0.08</v>
      </c>
      <c r="N19" s="80" t="s">
        <v>117</v>
      </c>
      <c r="O19" s="80" t="s">
        <v>120</v>
      </c>
      <c r="P19" s="80">
        <v>0.03</v>
      </c>
      <c r="Q19" s="80" t="s">
        <v>187</v>
      </c>
      <c r="R19" s="80" t="s">
        <v>187</v>
      </c>
      <c r="S19" s="80" t="s">
        <v>193</v>
      </c>
      <c r="T19" s="80" t="s">
        <v>193</v>
      </c>
      <c r="U19" s="80">
        <v>1.2E-2</v>
      </c>
      <c r="V19" s="80">
        <v>1.06E-2</v>
      </c>
      <c r="W19" s="80" t="s">
        <v>117</v>
      </c>
      <c r="X19" s="80" t="s">
        <v>117</v>
      </c>
      <c r="Y19" s="80">
        <v>1</v>
      </c>
      <c r="Z19" s="80" t="s">
        <v>188</v>
      </c>
      <c r="AA19" s="80" t="s">
        <v>188</v>
      </c>
      <c r="AB19" s="80" t="s">
        <v>115</v>
      </c>
      <c r="AC19" s="80" t="s">
        <v>186</v>
      </c>
      <c r="AD19" s="80" t="s">
        <v>118</v>
      </c>
      <c r="AE19" s="83">
        <v>6</v>
      </c>
      <c r="AF19" s="80">
        <v>7.4</v>
      </c>
      <c r="AG19" s="80">
        <v>18.2</v>
      </c>
      <c r="AH19" s="87">
        <v>300</v>
      </c>
      <c r="AI19" s="87">
        <v>50000</v>
      </c>
      <c r="AJ19" s="80" t="s">
        <v>115</v>
      </c>
      <c r="AK19" s="80" t="s">
        <v>117</v>
      </c>
      <c r="AL19" s="80" t="s">
        <v>115</v>
      </c>
      <c r="AM19" s="80" t="s">
        <v>115</v>
      </c>
      <c r="AN19" s="80" t="s">
        <v>115</v>
      </c>
      <c r="AO19" s="80" t="s">
        <v>115</v>
      </c>
      <c r="AP19" s="80" t="s">
        <v>115</v>
      </c>
      <c r="AQ19" s="80" t="s">
        <v>115</v>
      </c>
      <c r="AR19" s="80" t="s">
        <v>115</v>
      </c>
    </row>
    <row r="20" spans="2:44" x14ac:dyDescent="0.3">
      <c r="B20" s="81">
        <v>17562</v>
      </c>
      <c r="C20" s="191" t="s">
        <v>177</v>
      </c>
      <c r="D20" s="80">
        <v>462</v>
      </c>
      <c r="E20" s="80">
        <v>303</v>
      </c>
      <c r="F20" s="80" t="s">
        <v>119</v>
      </c>
      <c r="G20" s="80" t="s">
        <v>116</v>
      </c>
      <c r="H20" s="80">
        <v>22.35</v>
      </c>
      <c r="I20" s="80">
        <v>63</v>
      </c>
      <c r="J20" s="80" t="s">
        <v>119</v>
      </c>
      <c r="K20" s="80" t="s">
        <v>116</v>
      </c>
      <c r="L20" s="80" t="s">
        <v>116</v>
      </c>
      <c r="M20" s="82">
        <v>0.14000000000000001</v>
      </c>
      <c r="N20" s="80" t="s">
        <v>117</v>
      </c>
      <c r="O20" s="80" t="s">
        <v>120</v>
      </c>
      <c r="P20" s="80" t="s">
        <v>120</v>
      </c>
      <c r="Q20" s="80" t="s">
        <v>187</v>
      </c>
      <c r="R20" s="80" t="s">
        <v>187</v>
      </c>
      <c r="S20" s="80" t="s">
        <v>193</v>
      </c>
      <c r="T20" s="80" t="s">
        <v>193</v>
      </c>
      <c r="U20" s="80">
        <v>1.2999999999999999E-2</v>
      </c>
      <c r="V20" s="80">
        <v>1.4E-2</v>
      </c>
      <c r="W20" s="80" t="s">
        <v>117</v>
      </c>
      <c r="X20" s="80" t="s">
        <v>117</v>
      </c>
      <c r="Y20" s="80">
        <v>1</v>
      </c>
      <c r="Z20" s="80" t="s">
        <v>190</v>
      </c>
      <c r="AA20" s="80" t="s">
        <v>190</v>
      </c>
      <c r="AB20" s="80" t="s">
        <v>115</v>
      </c>
      <c r="AC20" s="80">
        <v>5.6000000000000001E-2</v>
      </c>
      <c r="AD20" s="80" t="s">
        <v>118</v>
      </c>
      <c r="AE20" s="80">
        <v>10.3</v>
      </c>
      <c r="AF20" s="80">
        <v>7.9</v>
      </c>
      <c r="AG20" s="80">
        <v>10.7</v>
      </c>
      <c r="AH20" s="87">
        <v>130</v>
      </c>
      <c r="AI20" s="87">
        <v>300</v>
      </c>
      <c r="AJ20" s="80" t="s">
        <v>115</v>
      </c>
      <c r="AK20" s="80" t="s">
        <v>188</v>
      </c>
      <c r="AL20" s="80" t="s">
        <v>115</v>
      </c>
      <c r="AM20" s="80" t="s">
        <v>115</v>
      </c>
      <c r="AN20" s="80" t="s">
        <v>115</v>
      </c>
      <c r="AO20" s="80" t="s">
        <v>115</v>
      </c>
      <c r="AP20" s="80" t="s">
        <v>115</v>
      </c>
      <c r="AQ20" s="80" t="s">
        <v>115</v>
      </c>
      <c r="AR20" s="80" t="s">
        <v>115</v>
      </c>
    </row>
    <row r="21" spans="2:44" x14ac:dyDescent="0.3">
      <c r="B21" s="80">
        <v>29599</v>
      </c>
      <c r="C21" s="191" t="s">
        <v>178</v>
      </c>
      <c r="D21" s="80">
        <v>327</v>
      </c>
      <c r="E21" s="80">
        <v>226</v>
      </c>
      <c r="F21" s="80">
        <v>33.200000000000003</v>
      </c>
      <c r="G21" s="80">
        <v>0.05</v>
      </c>
      <c r="H21" s="80">
        <v>25.14</v>
      </c>
      <c r="I21" s="80">
        <v>35</v>
      </c>
      <c r="J21" s="80" t="s">
        <v>119</v>
      </c>
      <c r="K21" s="80" t="s">
        <v>116</v>
      </c>
      <c r="L21" s="80" t="s">
        <v>116</v>
      </c>
      <c r="M21" s="80">
        <v>0.4</v>
      </c>
      <c r="N21" s="80" t="s">
        <v>117</v>
      </c>
      <c r="O21" s="80" t="s">
        <v>120</v>
      </c>
      <c r="P21" s="80" t="s">
        <v>120</v>
      </c>
      <c r="Q21" s="80">
        <v>0.42</v>
      </c>
      <c r="R21" s="80" t="s">
        <v>187</v>
      </c>
      <c r="S21" s="80" t="s">
        <v>193</v>
      </c>
      <c r="T21" s="80" t="s">
        <v>193</v>
      </c>
      <c r="U21" s="80">
        <v>1.5100000000000001E-2</v>
      </c>
      <c r="V21" s="80" t="s">
        <v>121</v>
      </c>
      <c r="W21" s="80" t="s">
        <v>117</v>
      </c>
      <c r="X21" s="80" t="s">
        <v>117</v>
      </c>
      <c r="Y21" s="80">
        <v>1</v>
      </c>
      <c r="Z21" s="80">
        <v>0.09</v>
      </c>
      <c r="AA21" s="80">
        <v>7.0000000000000007E-2</v>
      </c>
      <c r="AB21" s="80" t="s">
        <v>188</v>
      </c>
      <c r="AC21" s="80" t="s">
        <v>186</v>
      </c>
      <c r="AD21" s="80" t="s">
        <v>118</v>
      </c>
      <c r="AE21" s="80">
        <v>9.6</v>
      </c>
      <c r="AF21" s="80">
        <v>7.3</v>
      </c>
      <c r="AG21" s="80">
        <v>9</v>
      </c>
      <c r="AH21" s="87">
        <v>700</v>
      </c>
      <c r="AI21" s="87">
        <v>24000</v>
      </c>
      <c r="AJ21" s="80" t="s">
        <v>115</v>
      </c>
      <c r="AK21" s="80" t="s">
        <v>115</v>
      </c>
      <c r="AL21" s="80" t="s">
        <v>115</v>
      </c>
      <c r="AM21" s="80" t="s">
        <v>115</v>
      </c>
      <c r="AN21" s="80" t="s">
        <v>115</v>
      </c>
      <c r="AO21" s="80" t="s">
        <v>115</v>
      </c>
      <c r="AP21" s="80" t="s">
        <v>115</v>
      </c>
      <c r="AQ21" s="80" t="s">
        <v>115</v>
      </c>
      <c r="AR21" s="80" t="s">
        <v>115</v>
      </c>
    </row>
    <row r="22" spans="2:44" x14ac:dyDescent="0.3">
      <c r="B22" s="80">
        <v>36732</v>
      </c>
      <c r="C22" s="191">
        <v>40882</v>
      </c>
      <c r="D22" s="80">
        <v>359</v>
      </c>
      <c r="E22" s="80">
        <v>241</v>
      </c>
      <c r="F22" s="80">
        <v>8.9</v>
      </c>
      <c r="G22" s="80" t="s">
        <v>116</v>
      </c>
      <c r="H22" s="80">
        <v>18.95</v>
      </c>
      <c r="I22" s="80">
        <v>40</v>
      </c>
      <c r="J22" s="80" t="s">
        <v>119</v>
      </c>
      <c r="K22" s="80" t="s">
        <v>116</v>
      </c>
      <c r="L22" s="80" t="s">
        <v>116</v>
      </c>
      <c r="M22" s="80" t="s">
        <v>115</v>
      </c>
      <c r="N22" s="80" t="s">
        <v>115</v>
      </c>
      <c r="O22" s="80" t="s">
        <v>115</v>
      </c>
      <c r="P22" s="80" t="s">
        <v>115</v>
      </c>
      <c r="Q22" s="80" t="s">
        <v>115</v>
      </c>
      <c r="R22" s="80" t="s">
        <v>115</v>
      </c>
      <c r="S22" s="80" t="s">
        <v>115</v>
      </c>
      <c r="T22" s="80" t="s">
        <v>115</v>
      </c>
      <c r="U22" s="80" t="s">
        <v>115</v>
      </c>
      <c r="V22" s="80" t="s">
        <v>115</v>
      </c>
      <c r="W22" s="80" t="s">
        <v>115</v>
      </c>
      <c r="X22" s="80" t="s">
        <v>115</v>
      </c>
      <c r="Y22" s="80" t="s">
        <v>115</v>
      </c>
      <c r="Z22" s="80" t="s">
        <v>115</v>
      </c>
      <c r="AA22" s="80" t="s">
        <v>115</v>
      </c>
      <c r="AB22" s="80" t="s">
        <v>115</v>
      </c>
      <c r="AC22" s="80">
        <v>3.2000000000000001E-2</v>
      </c>
      <c r="AD22" s="80" t="s">
        <v>118</v>
      </c>
      <c r="AE22" s="80">
        <v>7.5</v>
      </c>
      <c r="AF22" s="80">
        <v>7.6</v>
      </c>
      <c r="AG22" s="80">
        <v>8</v>
      </c>
      <c r="AH22" s="87">
        <v>3000</v>
      </c>
      <c r="AI22" s="87">
        <v>500</v>
      </c>
      <c r="AJ22" s="80" t="s">
        <v>115</v>
      </c>
      <c r="AK22" s="80" t="s">
        <v>115</v>
      </c>
      <c r="AL22" s="80" t="s">
        <v>115</v>
      </c>
      <c r="AM22" s="80" t="s">
        <v>188</v>
      </c>
      <c r="AN22" s="80" t="s">
        <v>115</v>
      </c>
      <c r="AO22" s="80" t="s">
        <v>115</v>
      </c>
      <c r="AP22" s="80" t="s">
        <v>115</v>
      </c>
      <c r="AQ22" s="80" t="s">
        <v>115</v>
      </c>
      <c r="AR22" s="80" t="s">
        <v>115</v>
      </c>
    </row>
    <row r="23" spans="2:44" x14ac:dyDescent="0.3">
      <c r="B23" s="202">
        <v>9626</v>
      </c>
      <c r="C23" s="191">
        <v>40998</v>
      </c>
      <c r="D23" s="202">
        <v>438</v>
      </c>
      <c r="E23" s="202">
        <v>293</v>
      </c>
      <c r="F23" s="202" t="s">
        <v>119</v>
      </c>
      <c r="G23" s="202">
        <v>0.09</v>
      </c>
      <c r="H23" s="202">
        <v>21.65</v>
      </c>
      <c r="I23" s="202">
        <v>55</v>
      </c>
      <c r="J23" s="202" t="s">
        <v>214</v>
      </c>
      <c r="K23" s="202" t="s">
        <v>116</v>
      </c>
      <c r="L23" s="202" t="s">
        <v>115</v>
      </c>
      <c r="M23" s="202">
        <v>0.11</v>
      </c>
      <c r="N23" s="202" t="s">
        <v>115</v>
      </c>
      <c r="O23" s="202" t="s">
        <v>115</v>
      </c>
      <c r="P23" s="202" t="s">
        <v>115</v>
      </c>
      <c r="Q23" s="202" t="s">
        <v>115</v>
      </c>
      <c r="R23" s="202" t="s">
        <v>115</v>
      </c>
      <c r="S23" s="202" t="s">
        <v>115</v>
      </c>
      <c r="T23" s="202" t="s">
        <v>115</v>
      </c>
      <c r="U23" s="202" t="s">
        <v>115</v>
      </c>
      <c r="V23" s="202" t="s">
        <v>115</v>
      </c>
      <c r="W23" s="202" t="s">
        <v>115</v>
      </c>
      <c r="X23" s="202" t="s">
        <v>115</v>
      </c>
      <c r="Y23" s="202" t="s">
        <v>115</v>
      </c>
      <c r="Z23" s="202" t="s">
        <v>115</v>
      </c>
      <c r="AA23" s="202" t="s">
        <v>115</v>
      </c>
      <c r="AB23" s="202" t="s">
        <v>115</v>
      </c>
      <c r="AC23" s="202" t="s">
        <v>186</v>
      </c>
      <c r="AD23" s="202" t="s">
        <v>118</v>
      </c>
      <c r="AE23" s="207">
        <v>10.1</v>
      </c>
      <c r="AF23" s="202">
        <v>7.2</v>
      </c>
      <c r="AG23" s="202">
        <v>20.7</v>
      </c>
      <c r="AH23" s="202">
        <v>170</v>
      </c>
      <c r="AI23" s="202">
        <v>5000</v>
      </c>
      <c r="AJ23" s="202" t="s">
        <v>115</v>
      </c>
      <c r="AK23" s="202" t="s">
        <v>115</v>
      </c>
      <c r="AL23" t="s">
        <v>115</v>
      </c>
      <c r="AM23" s="203" t="s">
        <v>115</v>
      </c>
      <c r="AN23" s="203" t="s">
        <v>115</v>
      </c>
      <c r="AO23" s="202" t="s">
        <v>115</v>
      </c>
      <c r="AP23" s="205" t="s">
        <v>115</v>
      </c>
      <c r="AQ23" s="205" t="s">
        <v>115</v>
      </c>
      <c r="AR23" s="205" t="s">
        <v>115</v>
      </c>
    </row>
    <row r="24" spans="2:44" x14ac:dyDescent="0.3">
      <c r="B24" s="80">
        <v>17989</v>
      </c>
      <c r="C24" s="191">
        <v>41073</v>
      </c>
      <c r="D24" s="80">
        <v>332</v>
      </c>
      <c r="E24" s="80">
        <v>197</v>
      </c>
      <c r="F24" s="83">
        <v>102</v>
      </c>
      <c r="G24" s="80" t="s">
        <v>115</v>
      </c>
      <c r="H24" s="84">
        <v>16.68</v>
      </c>
      <c r="I24" s="80" t="s">
        <v>115</v>
      </c>
      <c r="J24" s="80" t="s">
        <v>214</v>
      </c>
      <c r="K24" s="80" t="s">
        <v>115</v>
      </c>
      <c r="L24" s="80" t="s">
        <v>115</v>
      </c>
      <c r="M24" s="80" t="s">
        <v>115</v>
      </c>
      <c r="N24" s="80" t="s">
        <v>115</v>
      </c>
      <c r="O24" s="84" t="s">
        <v>115</v>
      </c>
      <c r="P24" s="80" t="s">
        <v>115</v>
      </c>
      <c r="Q24" s="80" t="s">
        <v>115</v>
      </c>
      <c r="R24" s="80" t="s">
        <v>115</v>
      </c>
      <c r="S24" s="80" t="s">
        <v>115</v>
      </c>
      <c r="T24" s="80" t="s">
        <v>115</v>
      </c>
      <c r="U24" s="80" t="s">
        <v>115</v>
      </c>
      <c r="V24" s="80" t="s">
        <v>115</v>
      </c>
      <c r="W24" s="80" t="s">
        <v>115</v>
      </c>
      <c r="X24" s="85" t="s">
        <v>115</v>
      </c>
      <c r="Y24" s="80" t="s">
        <v>115</v>
      </c>
      <c r="Z24" s="80" t="s">
        <v>115</v>
      </c>
      <c r="AA24" s="80" t="s">
        <v>115</v>
      </c>
      <c r="AB24" s="80" t="s">
        <v>115</v>
      </c>
      <c r="AC24" s="80" t="s">
        <v>115</v>
      </c>
      <c r="AD24" s="80" t="s">
        <v>118</v>
      </c>
      <c r="AE24" s="80">
        <v>22.3</v>
      </c>
      <c r="AF24" s="83">
        <v>7.23</v>
      </c>
      <c r="AG24" s="86">
        <v>13.8</v>
      </c>
      <c r="AH24" s="87">
        <v>30000</v>
      </c>
      <c r="AI24" s="87">
        <v>90000</v>
      </c>
      <c r="AJ24" s="83" t="s">
        <v>115</v>
      </c>
      <c r="AK24" s="80" t="s">
        <v>115</v>
      </c>
      <c r="AL24" s="80" t="s">
        <v>115</v>
      </c>
      <c r="AM24" s="80">
        <v>0.6</v>
      </c>
      <c r="AN24" s="80">
        <v>7.95</v>
      </c>
      <c r="AO24" s="80" t="s">
        <v>115</v>
      </c>
      <c r="AP24" s="80" t="s">
        <v>115</v>
      </c>
      <c r="AQ24" s="80" t="s">
        <v>115</v>
      </c>
      <c r="AR24" s="80" t="s">
        <v>115</v>
      </c>
    </row>
    <row r="25" spans="2:44" x14ac:dyDescent="0.3">
      <c r="B25" s="80">
        <v>29835</v>
      </c>
      <c r="C25" s="191">
        <v>41183</v>
      </c>
      <c r="D25" s="80">
        <v>445</v>
      </c>
      <c r="E25" s="80">
        <v>260</v>
      </c>
      <c r="F25" s="83">
        <v>8.4</v>
      </c>
      <c r="G25" s="80" t="s">
        <v>115</v>
      </c>
      <c r="H25" s="84">
        <v>22.93</v>
      </c>
      <c r="I25" s="80" t="s">
        <v>115</v>
      </c>
      <c r="J25" s="80">
        <v>5.4</v>
      </c>
      <c r="K25" s="80" t="s">
        <v>115</v>
      </c>
      <c r="L25" s="80" t="s">
        <v>115</v>
      </c>
      <c r="M25" s="80" t="s">
        <v>115</v>
      </c>
      <c r="N25" s="80" t="s">
        <v>115</v>
      </c>
      <c r="O25" s="84" t="s">
        <v>115</v>
      </c>
      <c r="P25" s="80" t="s">
        <v>115</v>
      </c>
      <c r="Q25" s="80" t="s">
        <v>115</v>
      </c>
      <c r="R25" s="80" t="s">
        <v>115</v>
      </c>
      <c r="S25" s="80" t="s">
        <v>115</v>
      </c>
      <c r="T25" s="80" t="s">
        <v>115</v>
      </c>
      <c r="U25" s="80" t="s">
        <v>115</v>
      </c>
      <c r="V25" s="80" t="s">
        <v>115</v>
      </c>
      <c r="W25" s="80" t="s">
        <v>115</v>
      </c>
      <c r="X25" s="85" t="s">
        <v>115</v>
      </c>
      <c r="Y25" s="80" t="s">
        <v>115</v>
      </c>
      <c r="Z25" s="80" t="s">
        <v>115</v>
      </c>
      <c r="AA25" s="80" t="s">
        <v>115</v>
      </c>
      <c r="AB25" s="80" t="s">
        <v>115</v>
      </c>
      <c r="AC25" s="80" t="s">
        <v>115</v>
      </c>
      <c r="AD25" s="80" t="s">
        <v>118</v>
      </c>
      <c r="AE25" s="80">
        <v>9.1</v>
      </c>
      <c r="AF25" s="83">
        <v>7.66</v>
      </c>
      <c r="AG25" s="86">
        <v>16.5</v>
      </c>
      <c r="AH25" s="87">
        <v>5000</v>
      </c>
      <c r="AI25" s="87">
        <v>7000</v>
      </c>
      <c r="AJ25" s="83" t="s">
        <v>115</v>
      </c>
      <c r="AK25" s="80" t="s">
        <v>115</v>
      </c>
      <c r="AL25" s="80" t="s">
        <v>115</v>
      </c>
      <c r="AM25" s="80">
        <v>0.4</v>
      </c>
      <c r="AN25" s="80">
        <v>3.14</v>
      </c>
      <c r="AO25" s="80">
        <v>10.029999999999999</v>
      </c>
      <c r="AP25" s="80" t="s">
        <v>115</v>
      </c>
      <c r="AQ25" s="80" t="s">
        <v>115</v>
      </c>
      <c r="AR25" s="80" t="s">
        <v>115</v>
      </c>
    </row>
    <row r="26" spans="2:44" x14ac:dyDescent="0.3">
      <c r="B26" s="80">
        <v>38421</v>
      </c>
      <c r="C26" s="191">
        <v>41257</v>
      </c>
      <c r="D26" s="80">
        <v>363</v>
      </c>
      <c r="E26" s="80">
        <v>241</v>
      </c>
      <c r="F26" s="83">
        <v>24.5</v>
      </c>
      <c r="G26" s="80" t="s">
        <v>115</v>
      </c>
      <c r="H26" s="84">
        <v>21.65</v>
      </c>
      <c r="I26" s="80" t="s">
        <v>115</v>
      </c>
      <c r="J26" s="80" t="s">
        <v>119</v>
      </c>
      <c r="K26" s="80" t="s">
        <v>115</v>
      </c>
      <c r="L26" s="80" t="s">
        <v>115</v>
      </c>
      <c r="M26" s="80" t="s">
        <v>115</v>
      </c>
      <c r="N26" s="80" t="s">
        <v>115</v>
      </c>
      <c r="O26" s="84" t="s">
        <v>115</v>
      </c>
      <c r="P26" s="80" t="s">
        <v>115</v>
      </c>
      <c r="Q26" s="80" t="s">
        <v>115</v>
      </c>
      <c r="R26" s="80" t="s">
        <v>115</v>
      </c>
      <c r="S26" s="80" t="s">
        <v>115</v>
      </c>
      <c r="T26" s="80" t="s">
        <v>115</v>
      </c>
      <c r="U26" s="80" t="s">
        <v>115</v>
      </c>
      <c r="V26" s="80" t="s">
        <v>115</v>
      </c>
      <c r="W26" s="80" t="s">
        <v>115</v>
      </c>
      <c r="X26" s="85" t="s">
        <v>115</v>
      </c>
      <c r="Y26" s="80" t="s">
        <v>115</v>
      </c>
      <c r="Z26" s="80" t="s">
        <v>115</v>
      </c>
      <c r="AA26" s="80" t="s">
        <v>115</v>
      </c>
      <c r="AB26" s="80" t="s">
        <v>115</v>
      </c>
      <c r="AC26" s="80" t="s">
        <v>115</v>
      </c>
      <c r="AD26" s="80">
        <v>3</v>
      </c>
      <c r="AE26" s="80">
        <v>7.6</v>
      </c>
      <c r="AF26" s="83">
        <v>7.83</v>
      </c>
      <c r="AG26" s="86">
        <v>21.9</v>
      </c>
      <c r="AH26" s="87">
        <v>700</v>
      </c>
      <c r="AI26" s="87">
        <v>17000</v>
      </c>
      <c r="AJ26" s="83" t="s">
        <v>115</v>
      </c>
      <c r="AK26" s="80" t="s">
        <v>115</v>
      </c>
      <c r="AL26" s="80" t="s">
        <v>115</v>
      </c>
      <c r="AM26" s="80">
        <v>0.5</v>
      </c>
      <c r="AN26" s="80">
        <v>2.82</v>
      </c>
      <c r="AO26" s="80">
        <v>4.88</v>
      </c>
      <c r="AP26" s="80">
        <v>1.71</v>
      </c>
      <c r="AQ26" s="80" t="s">
        <v>115</v>
      </c>
      <c r="AR26" s="80" t="s">
        <v>115</v>
      </c>
    </row>
    <row r="27" spans="2:44" x14ac:dyDescent="0.3">
      <c r="B27" s="80">
        <v>9244</v>
      </c>
      <c r="C27" s="191">
        <v>41355</v>
      </c>
      <c r="D27" s="80">
        <v>448</v>
      </c>
      <c r="E27" s="80">
        <v>266</v>
      </c>
      <c r="F27" s="80" t="s">
        <v>119</v>
      </c>
      <c r="G27" s="80">
        <v>0.24</v>
      </c>
      <c r="H27" s="80">
        <v>21.43</v>
      </c>
      <c r="I27" s="80">
        <v>63</v>
      </c>
      <c r="J27" s="80">
        <v>7.3</v>
      </c>
      <c r="K27" s="80">
        <v>7.0000000000000007E-2</v>
      </c>
      <c r="L27" s="80" t="s">
        <v>115</v>
      </c>
      <c r="M27" s="80">
        <v>0.23</v>
      </c>
      <c r="N27" s="80" t="s">
        <v>115</v>
      </c>
      <c r="O27" s="80" t="s">
        <v>115</v>
      </c>
      <c r="P27" s="80" t="s">
        <v>115</v>
      </c>
      <c r="Q27" s="80" t="s">
        <v>115</v>
      </c>
      <c r="R27" s="80" t="s">
        <v>115</v>
      </c>
      <c r="S27" s="80" t="s">
        <v>115</v>
      </c>
      <c r="T27" s="80" t="s">
        <v>115</v>
      </c>
      <c r="U27" s="80" t="s">
        <v>115</v>
      </c>
      <c r="V27" s="80" t="s">
        <v>115</v>
      </c>
      <c r="W27" s="80" t="s">
        <v>115</v>
      </c>
      <c r="X27" s="80" t="s">
        <v>115</v>
      </c>
      <c r="Y27" s="80" t="s">
        <v>115</v>
      </c>
      <c r="Z27" s="80" t="s">
        <v>115</v>
      </c>
      <c r="AA27" s="80" t="s">
        <v>115</v>
      </c>
      <c r="AB27" s="80" t="s">
        <v>115</v>
      </c>
      <c r="AC27" s="80" t="s">
        <v>115</v>
      </c>
      <c r="AD27" s="80">
        <v>3.5</v>
      </c>
      <c r="AE27" s="80">
        <v>6.56</v>
      </c>
      <c r="AF27" s="80">
        <v>7.64</v>
      </c>
      <c r="AG27" s="80">
        <v>17.899999999999999</v>
      </c>
      <c r="AH27" s="80" t="s">
        <v>189</v>
      </c>
      <c r="AI27" s="87">
        <v>50000</v>
      </c>
      <c r="AJ27" s="80" t="s">
        <v>115</v>
      </c>
      <c r="AK27" s="80" t="s">
        <v>115</v>
      </c>
      <c r="AL27" s="80" t="s">
        <v>115</v>
      </c>
      <c r="AM27" s="80">
        <v>0.6</v>
      </c>
      <c r="AN27" s="80" t="s">
        <v>115</v>
      </c>
      <c r="AO27" s="80">
        <v>6.27</v>
      </c>
      <c r="AP27" s="80" t="s">
        <v>115</v>
      </c>
      <c r="AQ27" s="80" t="s">
        <v>115</v>
      </c>
      <c r="AR27" s="80" t="s">
        <v>115</v>
      </c>
    </row>
    <row r="28" spans="2:44" x14ac:dyDescent="0.3">
      <c r="B28" s="80">
        <v>21838</v>
      </c>
      <c r="C28" s="181">
        <v>41453</v>
      </c>
      <c r="D28" s="80">
        <v>426</v>
      </c>
      <c r="E28" s="80">
        <v>263</v>
      </c>
      <c r="F28" s="80">
        <v>31.1</v>
      </c>
      <c r="G28" s="80" t="s">
        <v>115</v>
      </c>
      <c r="H28" s="80">
        <v>24.44</v>
      </c>
      <c r="I28" s="80" t="s">
        <v>115</v>
      </c>
      <c r="J28" s="80" t="s">
        <v>119</v>
      </c>
      <c r="K28" s="80" t="s">
        <v>115</v>
      </c>
      <c r="L28" s="80" t="s">
        <v>115</v>
      </c>
      <c r="M28" s="80" t="s">
        <v>115</v>
      </c>
      <c r="N28" s="80" t="s">
        <v>115</v>
      </c>
      <c r="O28" s="80" t="s">
        <v>115</v>
      </c>
      <c r="P28" s="80" t="s">
        <v>115</v>
      </c>
      <c r="Q28" s="80" t="s">
        <v>115</v>
      </c>
      <c r="R28" s="80" t="s">
        <v>115</v>
      </c>
      <c r="S28" s="80" t="s">
        <v>115</v>
      </c>
      <c r="T28" s="80" t="s">
        <v>115</v>
      </c>
      <c r="U28" s="80" t="s">
        <v>115</v>
      </c>
      <c r="V28" s="80" t="s">
        <v>115</v>
      </c>
      <c r="W28" s="80" t="s">
        <v>115</v>
      </c>
      <c r="X28" s="80" t="s">
        <v>115</v>
      </c>
      <c r="Y28" s="80" t="s">
        <v>115</v>
      </c>
      <c r="Z28" s="80" t="s">
        <v>115</v>
      </c>
      <c r="AA28" s="80" t="s">
        <v>115</v>
      </c>
      <c r="AB28" s="80" t="s">
        <v>115</v>
      </c>
      <c r="AC28" s="80" t="s">
        <v>186</v>
      </c>
      <c r="AD28" s="80">
        <v>4.5</v>
      </c>
      <c r="AE28" s="80">
        <v>12.16</v>
      </c>
      <c r="AF28" s="80">
        <v>7.79</v>
      </c>
      <c r="AG28" s="80">
        <v>12.4</v>
      </c>
      <c r="AH28" s="80" t="s">
        <v>191</v>
      </c>
      <c r="AI28" s="80" t="s">
        <v>191</v>
      </c>
      <c r="AJ28" s="80" t="s">
        <v>115</v>
      </c>
      <c r="AK28" s="80" t="s">
        <v>115</v>
      </c>
      <c r="AL28" s="80" t="s">
        <v>115</v>
      </c>
      <c r="AM28" s="80">
        <v>0.2</v>
      </c>
      <c r="AN28" s="80">
        <v>4.08</v>
      </c>
      <c r="AO28" s="80">
        <v>2.1</v>
      </c>
      <c r="AP28" s="80">
        <v>3.6</v>
      </c>
      <c r="AQ28" s="80" t="s">
        <v>115</v>
      </c>
      <c r="AR28" s="80" t="s">
        <v>115</v>
      </c>
    </row>
    <row r="29" spans="2:44" x14ac:dyDescent="0.3">
      <c r="B29" s="80">
        <v>36505</v>
      </c>
      <c r="C29" s="181">
        <v>41544</v>
      </c>
      <c r="D29" s="80">
        <v>411</v>
      </c>
      <c r="E29" s="80">
        <v>155</v>
      </c>
      <c r="F29" s="80">
        <v>9.5</v>
      </c>
      <c r="G29" s="80" t="s">
        <v>115</v>
      </c>
      <c r="H29" s="80">
        <v>22.64</v>
      </c>
      <c r="I29" s="80" t="s">
        <v>115</v>
      </c>
      <c r="J29" s="80" t="s">
        <v>119</v>
      </c>
      <c r="K29" s="80" t="s">
        <v>115</v>
      </c>
      <c r="L29" s="80" t="s">
        <v>115</v>
      </c>
      <c r="M29" s="80" t="s">
        <v>115</v>
      </c>
      <c r="N29" s="80" t="s">
        <v>115</v>
      </c>
      <c r="O29" s="80" t="s">
        <v>115</v>
      </c>
      <c r="P29" s="80" t="s">
        <v>115</v>
      </c>
      <c r="Q29" s="80" t="s">
        <v>115</v>
      </c>
      <c r="R29" s="80" t="s">
        <v>115</v>
      </c>
      <c r="S29" s="80" t="s">
        <v>115</v>
      </c>
      <c r="T29" s="80" t="s">
        <v>115</v>
      </c>
      <c r="U29" s="80" t="s">
        <v>115</v>
      </c>
      <c r="V29" s="80" t="s">
        <v>115</v>
      </c>
      <c r="W29" s="80" t="s">
        <v>115</v>
      </c>
      <c r="X29" s="80" t="s">
        <v>115</v>
      </c>
      <c r="Y29" s="80" t="s">
        <v>115</v>
      </c>
      <c r="Z29" s="80" t="s">
        <v>115</v>
      </c>
      <c r="AA29" s="80" t="s">
        <v>115</v>
      </c>
      <c r="AB29" s="80" t="s">
        <v>115</v>
      </c>
      <c r="AC29" s="80">
        <v>0.03</v>
      </c>
      <c r="AD29" s="80">
        <v>5</v>
      </c>
      <c r="AE29" s="80">
        <v>8.1</v>
      </c>
      <c r="AF29" s="80">
        <v>7.45</v>
      </c>
      <c r="AG29" s="80">
        <v>13.7</v>
      </c>
      <c r="AH29" s="80">
        <v>80</v>
      </c>
      <c r="AI29" s="80">
        <v>3000</v>
      </c>
      <c r="AJ29" s="80" t="s">
        <v>115</v>
      </c>
      <c r="AK29" s="80" t="s">
        <v>115</v>
      </c>
      <c r="AL29" s="80" t="s">
        <v>115</v>
      </c>
      <c r="AM29" s="80" t="s">
        <v>188</v>
      </c>
      <c r="AN29" s="80">
        <v>2.29</v>
      </c>
      <c r="AO29" s="80">
        <v>6.57</v>
      </c>
      <c r="AP29" s="80">
        <v>0.8</v>
      </c>
      <c r="AQ29" s="80" t="s">
        <v>115</v>
      </c>
      <c r="AR29" s="80" t="s">
        <v>115</v>
      </c>
    </row>
    <row r="30" spans="2:44" x14ac:dyDescent="0.3">
      <c r="B30" s="80">
        <v>47430</v>
      </c>
      <c r="C30" s="181">
        <v>41614</v>
      </c>
      <c r="D30" s="80">
        <v>447</v>
      </c>
      <c r="E30" s="80">
        <v>386</v>
      </c>
      <c r="F30" s="80" t="s">
        <v>119</v>
      </c>
      <c r="G30" s="80" t="s">
        <v>115</v>
      </c>
      <c r="H30" s="80">
        <v>22.01</v>
      </c>
      <c r="I30" s="80" t="s">
        <v>115</v>
      </c>
      <c r="J30" s="80" t="s">
        <v>119</v>
      </c>
      <c r="K30" s="80" t="s">
        <v>115</v>
      </c>
      <c r="L30" s="80" t="s">
        <v>115</v>
      </c>
      <c r="M30" s="80" t="s">
        <v>115</v>
      </c>
      <c r="N30" s="80" t="s">
        <v>115</v>
      </c>
      <c r="O30" s="80" t="s">
        <v>115</v>
      </c>
      <c r="P30" s="80" t="s">
        <v>115</v>
      </c>
      <c r="Q30" s="80" t="s">
        <v>115</v>
      </c>
      <c r="R30" s="80" t="s">
        <v>115</v>
      </c>
      <c r="S30" s="80" t="s">
        <v>115</v>
      </c>
      <c r="T30" s="80" t="s">
        <v>115</v>
      </c>
      <c r="U30" s="80" t="s">
        <v>115</v>
      </c>
      <c r="V30" s="80" t="s">
        <v>115</v>
      </c>
      <c r="W30" s="80" t="s">
        <v>115</v>
      </c>
      <c r="X30" s="80" t="s">
        <v>115</v>
      </c>
      <c r="Y30" s="80" t="s">
        <v>115</v>
      </c>
      <c r="Z30" s="80" t="s">
        <v>115</v>
      </c>
      <c r="AA30" s="80" t="s">
        <v>115</v>
      </c>
      <c r="AB30" s="80" t="s">
        <v>115</v>
      </c>
      <c r="AC30" s="80">
        <v>0.61299999999999999</v>
      </c>
      <c r="AD30" s="80">
        <v>6.1</v>
      </c>
      <c r="AE30" s="80">
        <v>8.8000000000000007</v>
      </c>
      <c r="AF30" s="80">
        <v>7.63</v>
      </c>
      <c r="AG30" s="80">
        <v>19.899999999999999</v>
      </c>
      <c r="AH30" s="87">
        <v>240</v>
      </c>
      <c r="AI30" s="87">
        <v>240</v>
      </c>
      <c r="AJ30" s="80" t="s">
        <v>115</v>
      </c>
      <c r="AK30" s="80" t="s">
        <v>115</v>
      </c>
      <c r="AL30" s="80" t="s">
        <v>115</v>
      </c>
      <c r="AM30" s="80">
        <v>0.3</v>
      </c>
      <c r="AN30" s="80">
        <v>2.16</v>
      </c>
      <c r="AO30" s="80">
        <v>6</v>
      </c>
      <c r="AP30" s="80" t="s">
        <v>212</v>
      </c>
      <c r="AQ30" s="80" t="s">
        <v>115</v>
      </c>
      <c r="AR30" s="80" t="s">
        <v>115</v>
      </c>
    </row>
    <row r="31" spans="2:44" x14ac:dyDescent="0.3">
      <c r="B31" s="80">
        <v>12781</v>
      </c>
      <c r="C31" s="181">
        <v>41726</v>
      </c>
      <c r="D31" s="80">
        <v>491</v>
      </c>
      <c r="E31" s="80">
        <v>386</v>
      </c>
      <c r="F31" s="80" t="s">
        <v>119</v>
      </c>
      <c r="G31" s="80" t="s">
        <v>116</v>
      </c>
      <c r="H31" s="80">
        <v>26.94</v>
      </c>
      <c r="I31" s="80">
        <v>59</v>
      </c>
      <c r="J31" s="80">
        <v>9.6</v>
      </c>
      <c r="K31" s="80" t="s">
        <v>190</v>
      </c>
      <c r="L31" s="80" t="s">
        <v>190</v>
      </c>
      <c r="M31" s="80" t="s">
        <v>190</v>
      </c>
      <c r="N31" s="80" t="s">
        <v>190</v>
      </c>
      <c r="O31" s="80" t="s">
        <v>115</v>
      </c>
      <c r="P31" s="80" t="s">
        <v>115</v>
      </c>
      <c r="Q31" s="80" t="s">
        <v>115</v>
      </c>
      <c r="R31" s="80" t="s">
        <v>115</v>
      </c>
      <c r="S31" s="80" t="s">
        <v>115</v>
      </c>
      <c r="T31" s="80" t="s">
        <v>115</v>
      </c>
      <c r="U31" s="80" t="s">
        <v>115</v>
      </c>
      <c r="V31" s="80" t="s">
        <v>115</v>
      </c>
      <c r="W31" s="80" t="s">
        <v>115</v>
      </c>
      <c r="X31" s="80" t="s">
        <v>115</v>
      </c>
      <c r="Y31" s="80" t="s">
        <v>115</v>
      </c>
      <c r="Z31" s="80" t="s">
        <v>115</v>
      </c>
      <c r="AA31" s="80" t="s">
        <v>115</v>
      </c>
      <c r="AB31" s="80" t="s">
        <v>115</v>
      </c>
      <c r="AC31" s="80" t="s">
        <v>186</v>
      </c>
      <c r="AD31" s="80">
        <v>9.6999999999999993</v>
      </c>
      <c r="AE31" s="80">
        <v>7.3</v>
      </c>
      <c r="AF31" s="80">
        <v>7.31</v>
      </c>
      <c r="AG31" s="80">
        <v>18</v>
      </c>
      <c r="AH31" s="80">
        <v>1300</v>
      </c>
      <c r="AI31" s="80">
        <v>1300</v>
      </c>
      <c r="AJ31" s="80" t="s">
        <v>115</v>
      </c>
      <c r="AK31" s="80" t="s">
        <v>115</v>
      </c>
      <c r="AL31" s="80" t="s">
        <v>115</v>
      </c>
      <c r="AM31" s="80">
        <v>0.4</v>
      </c>
      <c r="AN31" s="80">
        <v>1.24</v>
      </c>
      <c r="AO31" s="80">
        <v>5.49</v>
      </c>
      <c r="AP31" s="80" t="s">
        <v>365</v>
      </c>
      <c r="AQ31" s="80" t="s">
        <v>115</v>
      </c>
      <c r="AR31" s="80" t="s">
        <v>115</v>
      </c>
    </row>
    <row r="32" spans="2:44" x14ac:dyDescent="0.3">
      <c r="B32" s="80">
        <v>25430</v>
      </c>
      <c r="C32" s="181">
        <v>41810</v>
      </c>
      <c r="D32" s="80">
        <v>444</v>
      </c>
      <c r="E32" s="80">
        <v>320</v>
      </c>
      <c r="F32" s="80">
        <v>14.5</v>
      </c>
      <c r="G32" s="80" t="s">
        <v>115</v>
      </c>
      <c r="H32" s="80">
        <v>26.82</v>
      </c>
      <c r="I32" s="80" t="s">
        <v>115</v>
      </c>
      <c r="J32" s="80" t="s">
        <v>115</v>
      </c>
      <c r="K32" s="80" t="s">
        <v>115</v>
      </c>
      <c r="L32" s="80" t="s">
        <v>115</v>
      </c>
      <c r="M32" s="80" t="s">
        <v>115</v>
      </c>
      <c r="N32" s="80" t="s">
        <v>115</v>
      </c>
      <c r="O32" s="80" t="s">
        <v>115</v>
      </c>
      <c r="P32" s="80" t="s">
        <v>115</v>
      </c>
      <c r="Q32" s="80" t="s">
        <v>115</v>
      </c>
      <c r="R32" s="80" t="s">
        <v>115</v>
      </c>
      <c r="S32" s="80" t="s">
        <v>115</v>
      </c>
      <c r="T32" s="80" t="s">
        <v>115</v>
      </c>
      <c r="U32" s="80" t="s">
        <v>115</v>
      </c>
      <c r="V32" s="80" t="s">
        <v>115</v>
      </c>
      <c r="W32" s="80" t="s">
        <v>115</v>
      </c>
      <c r="X32" s="80" t="s">
        <v>115</v>
      </c>
      <c r="Y32" s="80" t="s">
        <v>115</v>
      </c>
      <c r="Z32" s="80" t="s">
        <v>115</v>
      </c>
      <c r="AA32" s="80" t="s">
        <v>115</v>
      </c>
      <c r="AB32" s="80" t="s">
        <v>115</v>
      </c>
      <c r="AC32" s="80" t="s">
        <v>115</v>
      </c>
      <c r="AD32" s="80">
        <v>5.4</v>
      </c>
      <c r="AE32" s="80">
        <v>10.5</v>
      </c>
      <c r="AF32" s="80">
        <v>7.39</v>
      </c>
      <c r="AG32" s="80">
        <v>11.1</v>
      </c>
      <c r="AH32" s="80">
        <v>230</v>
      </c>
      <c r="AI32" s="80">
        <v>300</v>
      </c>
      <c r="AJ32" s="80" t="s">
        <v>115</v>
      </c>
      <c r="AK32" s="80" t="s">
        <v>115</v>
      </c>
      <c r="AL32" s="80" t="s">
        <v>115</v>
      </c>
      <c r="AM32" s="80">
        <v>0.4</v>
      </c>
      <c r="AN32" s="80" t="s">
        <v>115</v>
      </c>
      <c r="AO32" s="80">
        <v>8.26</v>
      </c>
      <c r="AP32" s="80" t="s">
        <v>115</v>
      </c>
      <c r="AQ32" s="80" t="s">
        <v>115</v>
      </c>
      <c r="AR32" s="80" t="s">
        <v>115</v>
      </c>
    </row>
    <row r="33" spans="2:44" x14ac:dyDescent="0.3">
      <c r="B33" s="80">
        <v>40460</v>
      </c>
      <c r="C33" s="181">
        <v>41913</v>
      </c>
      <c r="D33" s="80">
        <v>328</v>
      </c>
      <c r="E33" s="80">
        <v>254</v>
      </c>
      <c r="F33" s="80">
        <v>17.7</v>
      </c>
      <c r="G33" s="80" t="s">
        <v>115</v>
      </c>
      <c r="H33" s="80">
        <v>23.63</v>
      </c>
      <c r="I33" s="80" t="s">
        <v>115</v>
      </c>
      <c r="J33" s="80" t="s">
        <v>115</v>
      </c>
      <c r="K33" s="80" t="s">
        <v>115</v>
      </c>
      <c r="L33" s="80" t="s">
        <v>115</v>
      </c>
      <c r="M33" s="80" t="s">
        <v>115</v>
      </c>
      <c r="N33" s="80" t="s">
        <v>115</v>
      </c>
      <c r="O33" s="80" t="s">
        <v>115</v>
      </c>
      <c r="P33" s="80" t="s">
        <v>115</v>
      </c>
      <c r="Q33" s="80" t="s">
        <v>115</v>
      </c>
      <c r="R33" s="80" t="s">
        <v>115</v>
      </c>
      <c r="S33" s="80" t="s">
        <v>115</v>
      </c>
      <c r="T33" s="80" t="s">
        <v>115</v>
      </c>
      <c r="U33" s="80" t="s">
        <v>115</v>
      </c>
      <c r="V33" s="80" t="s">
        <v>115</v>
      </c>
      <c r="W33" s="80" t="s">
        <v>115</v>
      </c>
      <c r="X33" s="80" t="s">
        <v>115</v>
      </c>
      <c r="Y33" s="80" t="s">
        <v>115</v>
      </c>
      <c r="Z33" s="80" t="s">
        <v>115</v>
      </c>
      <c r="AA33" s="80" t="s">
        <v>115</v>
      </c>
      <c r="AB33" s="80" t="s">
        <v>115</v>
      </c>
      <c r="AC33" s="80">
        <v>4.1000000000000002E-2</v>
      </c>
      <c r="AD33" s="80">
        <v>2.6</v>
      </c>
      <c r="AE33" s="80">
        <v>10.4</v>
      </c>
      <c r="AF33" s="80">
        <v>7.61</v>
      </c>
      <c r="AG33" s="80">
        <v>14.2</v>
      </c>
      <c r="AH33" s="80">
        <v>500</v>
      </c>
      <c r="AI33" s="80">
        <v>5000</v>
      </c>
      <c r="AJ33" s="80" t="s">
        <v>115</v>
      </c>
      <c r="AK33" s="80" t="s">
        <v>115</v>
      </c>
      <c r="AL33" s="80" t="s">
        <v>115</v>
      </c>
      <c r="AM33" s="80">
        <v>0.4</v>
      </c>
      <c r="AN33" s="80">
        <v>1.51</v>
      </c>
      <c r="AO33" s="80">
        <v>4.43</v>
      </c>
      <c r="AP33" s="80">
        <v>0.5</v>
      </c>
      <c r="AQ33" s="80" t="s">
        <v>115</v>
      </c>
      <c r="AR33" s="80" t="s">
        <v>115</v>
      </c>
    </row>
    <row r="34" spans="2:44" x14ac:dyDescent="0.3">
      <c r="B34" s="202" t="s">
        <v>53</v>
      </c>
      <c r="C34" s="265">
        <v>41990</v>
      </c>
      <c r="D34" s="202" t="s">
        <v>115</v>
      </c>
      <c r="E34" s="202" t="s">
        <v>115</v>
      </c>
      <c r="F34" s="202" t="s">
        <v>115</v>
      </c>
      <c r="G34" s="202" t="s">
        <v>115</v>
      </c>
      <c r="H34" s="202" t="s">
        <v>115</v>
      </c>
      <c r="I34" s="202" t="s">
        <v>115</v>
      </c>
      <c r="J34" s="202" t="s">
        <v>115</v>
      </c>
      <c r="K34" s="202" t="s">
        <v>115</v>
      </c>
      <c r="L34" s="202" t="s">
        <v>115</v>
      </c>
      <c r="M34" s="202" t="s">
        <v>115</v>
      </c>
      <c r="N34" s="202" t="s">
        <v>115</v>
      </c>
      <c r="O34" s="202" t="s">
        <v>115</v>
      </c>
      <c r="P34" s="202" t="s">
        <v>115</v>
      </c>
      <c r="Q34" s="202" t="s">
        <v>115</v>
      </c>
      <c r="R34" s="202" t="s">
        <v>115</v>
      </c>
      <c r="S34" s="202" t="s">
        <v>115</v>
      </c>
      <c r="T34" s="202" t="s">
        <v>115</v>
      </c>
      <c r="U34" s="202" t="s">
        <v>115</v>
      </c>
      <c r="V34" s="202" t="s">
        <v>115</v>
      </c>
      <c r="W34" s="202" t="s">
        <v>115</v>
      </c>
      <c r="X34" s="202" t="s">
        <v>115</v>
      </c>
      <c r="Y34" s="202" t="s">
        <v>115</v>
      </c>
      <c r="Z34" s="202" t="s">
        <v>115</v>
      </c>
      <c r="AA34" s="202" t="s">
        <v>115</v>
      </c>
      <c r="AB34" s="202" t="s">
        <v>115</v>
      </c>
      <c r="AC34" s="202" t="s">
        <v>115</v>
      </c>
      <c r="AD34" s="202" t="s">
        <v>115</v>
      </c>
      <c r="AE34" s="202" t="s">
        <v>115</v>
      </c>
      <c r="AF34" s="202" t="s">
        <v>115</v>
      </c>
      <c r="AG34" s="202" t="s">
        <v>115</v>
      </c>
      <c r="AH34" s="202" t="s">
        <v>115</v>
      </c>
      <c r="AI34" s="202" t="s">
        <v>115</v>
      </c>
      <c r="AJ34" s="202" t="s">
        <v>115</v>
      </c>
      <c r="AK34" s="202" t="s">
        <v>115</v>
      </c>
      <c r="AL34" s="202" t="s">
        <v>115</v>
      </c>
      <c r="AM34" s="202" t="s">
        <v>115</v>
      </c>
      <c r="AN34" s="202" t="s">
        <v>115</v>
      </c>
      <c r="AO34" s="202" t="s">
        <v>115</v>
      </c>
      <c r="AP34" s="202" t="s">
        <v>115</v>
      </c>
      <c r="AQ34" s="80" t="s">
        <v>115</v>
      </c>
      <c r="AR34" s="80" t="s">
        <v>115</v>
      </c>
    </row>
  </sheetData>
  <sheetProtection algorithmName="SHA-512" hashValue="aEbAraO2aegNTbr5mLqajmOVtR+WHX5jQbpYmcI+qG9F71BhKcLKBVH/jn/s+vi5z963NpTGzJrSMewOF5ot2w==" saltValue="QBjwl/Dop3UKBW/pwtACnw==" spinCount="100000" sheet="1" objects="1" scenarios="1"/>
  <mergeCells count="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Estaciones y parámetros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Gabriella Bennison</cp:lastModifiedBy>
  <cp:lastPrinted>2013-03-05T16:01:11Z</cp:lastPrinted>
  <dcterms:created xsi:type="dcterms:W3CDTF">2009-01-28T20:14:40Z</dcterms:created>
  <dcterms:modified xsi:type="dcterms:W3CDTF">2016-04-11T17:37:00Z</dcterms:modified>
</cp:coreProperties>
</file>